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18192" windowHeight="12060" firstSheet="1" activeTab="1"/>
  </bookViews>
  <sheets>
    <sheet name="Foglio1" sheetId="1" state="hidden" r:id="rId1"/>
    <sheet name="V.A." sheetId="2" r:id="rId2"/>
    <sheet name="C.P." sheetId="3" r:id="rId3"/>
    <sheet name="Var." sheetId="4" r:id="rId4"/>
  </sheets>
  <definedNames>
    <definedName name="_xlnm.Print_Area" localSheetId="0">Foglio1!$A$1:$AG$26</definedName>
  </definedNames>
  <calcPr calcId="145621"/>
</workbook>
</file>

<file path=xl/calcChain.xml><?xml version="1.0" encoding="utf-8"?>
<calcChain xmlns="http://schemas.openxmlformats.org/spreadsheetml/2006/main">
  <c r="Q26" i="3" l="1"/>
  <c r="P6" i="4" l="1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5" i="4"/>
  <c r="R23" i="4" l="1"/>
  <c r="R24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6" i="4"/>
  <c r="R7" i="4"/>
  <c r="R8" i="4"/>
  <c r="R9" i="4"/>
  <c r="R5" i="4"/>
  <c r="Q18" i="4"/>
  <c r="Q19" i="4"/>
  <c r="Q20" i="4"/>
  <c r="Q21" i="4"/>
  <c r="Q22" i="4"/>
  <c r="Q23" i="4"/>
  <c r="Q24" i="4"/>
  <c r="Q13" i="4"/>
  <c r="Q14" i="4"/>
  <c r="Q15" i="4"/>
  <c r="Q16" i="4"/>
  <c r="Q17" i="4"/>
  <c r="Q6" i="4"/>
  <c r="Q7" i="4"/>
  <c r="Q8" i="4"/>
  <c r="Q9" i="4"/>
  <c r="Q10" i="4"/>
  <c r="Q11" i="4"/>
  <c r="Q12" i="4"/>
  <c r="Q5" i="4"/>
  <c r="R26" i="2"/>
  <c r="R27" i="2" s="1"/>
  <c r="R25" i="2"/>
  <c r="R24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6" i="2"/>
  <c r="R5" i="2"/>
  <c r="Q27" i="2"/>
  <c r="Q15" i="3" s="1"/>
  <c r="P27" i="2"/>
  <c r="Q19" i="3" l="1"/>
  <c r="Q11" i="3"/>
  <c r="Q23" i="3"/>
  <c r="Q5" i="3"/>
  <c r="P27" i="4"/>
  <c r="Q25" i="3"/>
  <c r="Q21" i="3"/>
  <c r="Q17" i="3"/>
  <c r="Q13" i="3"/>
  <c r="Q9" i="3"/>
  <c r="R27" i="4"/>
  <c r="Q24" i="3"/>
  <c r="Q20" i="3"/>
  <c r="Q16" i="3"/>
  <c r="Q12" i="3"/>
  <c r="Q8" i="3"/>
  <c r="Q7" i="3"/>
  <c r="Q27" i="3"/>
  <c r="Q22" i="3"/>
  <c r="Q18" i="3"/>
  <c r="Q14" i="3"/>
  <c r="Q10" i="3"/>
  <c r="Q6" i="3"/>
  <c r="S9" i="2"/>
  <c r="S10" i="2" s="1"/>
  <c r="T9" i="2"/>
  <c r="T10" i="2" s="1"/>
  <c r="U24" i="2"/>
  <c r="C6" i="4"/>
  <c r="D6" i="4"/>
  <c r="E6" i="4"/>
  <c r="F6" i="4"/>
  <c r="G6" i="4"/>
  <c r="H6" i="4"/>
  <c r="I6" i="4"/>
  <c r="J6" i="4"/>
  <c r="K6" i="4"/>
  <c r="L6" i="4"/>
  <c r="M6" i="4"/>
  <c r="N6" i="4"/>
  <c r="O6" i="4"/>
  <c r="C7" i="4"/>
  <c r="D7" i="4"/>
  <c r="E7" i="4"/>
  <c r="F7" i="4"/>
  <c r="G7" i="4"/>
  <c r="H7" i="4"/>
  <c r="I7" i="4"/>
  <c r="J7" i="4"/>
  <c r="K7" i="4"/>
  <c r="L7" i="4"/>
  <c r="M7" i="4"/>
  <c r="N7" i="4"/>
  <c r="O7" i="4"/>
  <c r="C8" i="4"/>
  <c r="D8" i="4"/>
  <c r="E8" i="4"/>
  <c r="F8" i="4"/>
  <c r="G8" i="4"/>
  <c r="H8" i="4"/>
  <c r="I8" i="4"/>
  <c r="J8" i="4"/>
  <c r="K8" i="4"/>
  <c r="L8" i="4"/>
  <c r="M8" i="4"/>
  <c r="N8" i="4"/>
  <c r="O8" i="4"/>
  <c r="C9" i="4"/>
  <c r="D9" i="4"/>
  <c r="E9" i="4"/>
  <c r="F9" i="4"/>
  <c r="G9" i="4"/>
  <c r="H9" i="4"/>
  <c r="I9" i="4"/>
  <c r="J9" i="4"/>
  <c r="K9" i="4"/>
  <c r="L9" i="4"/>
  <c r="M9" i="4"/>
  <c r="N9" i="4"/>
  <c r="O9" i="4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C11" i="4"/>
  <c r="D11" i="4"/>
  <c r="E11" i="4"/>
  <c r="F11" i="4"/>
  <c r="G11" i="4"/>
  <c r="H11" i="4"/>
  <c r="I11" i="4"/>
  <c r="J11" i="4"/>
  <c r="K11" i="4"/>
  <c r="L11" i="4"/>
  <c r="M11" i="4"/>
  <c r="N11" i="4"/>
  <c r="O11" i="4"/>
  <c r="C12" i="4"/>
  <c r="D12" i="4"/>
  <c r="E12" i="4"/>
  <c r="F12" i="4"/>
  <c r="G12" i="4"/>
  <c r="H12" i="4"/>
  <c r="I12" i="4"/>
  <c r="J12" i="4"/>
  <c r="K12" i="4"/>
  <c r="L12" i="4"/>
  <c r="M12" i="4"/>
  <c r="N12" i="4"/>
  <c r="O12" i="4"/>
  <c r="C13" i="4"/>
  <c r="D13" i="4"/>
  <c r="E13" i="4"/>
  <c r="F13" i="4"/>
  <c r="G13" i="4"/>
  <c r="H13" i="4"/>
  <c r="I13" i="4"/>
  <c r="J13" i="4"/>
  <c r="K13" i="4"/>
  <c r="L13" i="4"/>
  <c r="M13" i="4"/>
  <c r="N13" i="4"/>
  <c r="O13" i="4"/>
  <c r="C14" i="4"/>
  <c r="D14" i="4"/>
  <c r="E14" i="4"/>
  <c r="F14" i="4"/>
  <c r="G14" i="4"/>
  <c r="H14" i="4"/>
  <c r="I14" i="4"/>
  <c r="J14" i="4"/>
  <c r="K14" i="4"/>
  <c r="L14" i="4"/>
  <c r="M14" i="4"/>
  <c r="N14" i="4"/>
  <c r="O14" i="4"/>
  <c r="C15" i="4"/>
  <c r="D15" i="4"/>
  <c r="E15" i="4"/>
  <c r="F15" i="4"/>
  <c r="G15" i="4"/>
  <c r="H15" i="4"/>
  <c r="I15" i="4"/>
  <c r="J15" i="4"/>
  <c r="K15" i="4"/>
  <c r="L15" i="4"/>
  <c r="M15" i="4"/>
  <c r="N15" i="4"/>
  <c r="O15" i="4"/>
  <c r="C16" i="4"/>
  <c r="D16" i="4"/>
  <c r="E16" i="4"/>
  <c r="F16" i="4"/>
  <c r="G16" i="4"/>
  <c r="H16" i="4"/>
  <c r="I16" i="4"/>
  <c r="J16" i="4"/>
  <c r="K16" i="4"/>
  <c r="L16" i="4"/>
  <c r="M16" i="4"/>
  <c r="N16" i="4"/>
  <c r="O16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C19" i="4"/>
  <c r="D19" i="4"/>
  <c r="E19" i="4"/>
  <c r="F19" i="4"/>
  <c r="G19" i="4"/>
  <c r="H19" i="4"/>
  <c r="I19" i="4"/>
  <c r="J19" i="4"/>
  <c r="K19" i="4"/>
  <c r="L19" i="4"/>
  <c r="M19" i="4"/>
  <c r="N19" i="4"/>
  <c r="O19" i="4"/>
  <c r="C20" i="4"/>
  <c r="D20" i="4"/>
  <c r="E20" i="4"/>
  <c r="F20" i="4"/>
  <c r="G20" i="4"/>
  <c r="H20" i="4"/>
  <c r="I20" i="4"/>
  <c r="J20" i="4"/>
  <c r="K20" i="4"/>
  <c r="L20" i="4"/>
  <c r="M20" i="4"/>
  <c r="N20" i="4"/>
  <c r="O20" i="4"/>
  <c r="C21" i="4"/>
  <c r="D21" i="4"/>
  <c r="E21" i="4"/>
  <c r="F21" i="4"/>
  <c r="G21" i="4"/>
  <c r="H21" i="4"/>
  <c r="I21" i="4"/>
  <c r="J21" i="4"/>
  <c r="K21" i="4"/>
  <c r="L21" i="4"/>
  <c r="M21" i="4"/>
  <c r="N21" i="4"/>
  <c r="O21" i="4"/>
  <c r="C22" i="4"/>
  <c r="D22" i="4"/>
  <c r="E22" i="4"/>
  <c r="F22" i="4"/>
  <c r="G22" i="4"/>
  <c r="H22" i="4"/>
  <c r="I22" i="4"/>
  <c r="J22" i="4"/>
  <c r="K22" i="4"/>
  <c r="L22" i="4"/>
  <c r="M22" i="4"/>
  <c r="N22" i="4"/>
  <c r="O22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C24" i="4"/>
  <c r="D24" i="4"/>
  <c r="E24" i="4"/>
  <c r="F24" i="4"/>
  <c r="G24" i="4"/>
  <c r="H24" i="4"/>
  <c r="I24" i="4"/>
  <c r="J24" i="4"/>
  <c r="K24" i="4"/>
  <c r="L24" i="4"/>
  <c r="M24" i="4"/>
  <c r="N24" i="4"/>
  <c r="O24" i="4"/>
  <c r="E25" i="4"/>
  <c r="F25" i="4"/>
  <c r="G25" i="4"/>
  <c r="H25" i="4"/>
  <c r="I25" i="4"/>
  <c r="J25" i="4"/>
  <c r="K25" i="4"/>
  <c r="L25" i="4"/>
  <c r="M25" i="4"/>
  <c r="N25" i="4"/>
  <c r="O25" i="4"/>
  <c r="C26" i="4"/>
  <c r="D26" i="4"/>
  <c r="E26" i="4"/>
  <c r="F26" i="4"/>
  <c r="G26" i="4"/>
  <c r="H26" i="4"/>
  <c r="I26" i="4"/>
  <c r="J26" i="4"/>
  <c r="K26" i="4"/>
  <c r="L26" i="4"/>
  <c r="M26" i="4"/>
  <c r="N26" i="4"/>
  <c r="O26" i="4"/>
  <c r="D5" i="4"/>
  <c r="E5" i="4"/>
  <c r="F5" i="4"/>
  <c r="G5" i="4"/>
  <c r="H5" i="4"/>
  <c r="I5" i="4"/>
  <c r="J5" i="4"/>
  <c r="K5" i="4"/>
  <c r="L5" i="4"/>
  <c r="M5" i="4"/>
  <c r="N5" i="4"/>
  <c r="O5" i="4"/>
  <c r="C5" i="4"/>
  <c r="O27" i="4"/>
  <c r="O27" i="2"/>
  <c r="O25" i="3" s="1"/>
  <c r="N27" i="2"/>
  <c r="N27" i="4" s="1"/>
  <c r="M27" i="2"/>
  <c r="M25" i="3" s="1"/>
  <c r="L27" i="2"/>
  <c r="K27" i="4" s="1"/>
  <c r="K27" i="2"/>
  <c r="K25" i="3" s="1"/>
  <c r="J27" i="2"/>
  <c r="J27" i="4" s="1"/>
  <c r="I27" i="2"/>
  <c r="I25" i="3" s="1"/>
  <c r="H27" i="2"/>
  <c r="H27" i="4" s="1"/>
  <c r="G27" i="2"/>
  <c r="G26" i="3" s="1"/>
  <c r="F27" i="2"/>
  <c r="E27" i="2"/>
  <c r="E26" i="3" s="1"/>
  <c r="D27" i="2"/>
  <c r="C27" i="4" s="1"/>
  <c r="C27" i="2"/>
  <c r="C27" i="3" s="1"/>
  <c r="R23" i="2"/>
  <c r="L27" i="4" l="1"/>
  <c r="G27" i="4"/>
  <c r="E27" i="4"/>
  <c r="M27" i="4"/>
  <c r="I27" i="4"/>
  <c r="U9" i="2"/>
  <c r="U10" i="2" s="1"/>
  <c r="U15" i="4"/>
  <c r="U12" i="4"/>
  <c r="U14" i="4"/>
  <c r="F27" i="4"/>
  <c r="D27" i="4"/>
  <c r="Q27" i="4"/>
  <c r="U13" i="4" s="1"/>
  <c r="C6" i="3"/>
  <c r="C10" i="3"/>
  <c r="C14" i="3"/>
  <c r="C22" i="3"/>
  <c r="C26" i="3"/>
  <c r="M27" i="3"/>
  <c r="I27" i="3"/>
  <c r="E27" i="3"/>
  <c r="M26" i="3"/>
  <c r="I26" i="3"/>
  <c r="C8" i="3"/>
  <c r="C12" i="3"/>
  <c r="C16" i="3"/>
  <c r="C20" i="3"/>
  <c r="C24" i="3"/>
  <c r="O27" i="3"/>
  <c r="K27" i="3"/>
  <c r="G27" i="3"/>
  <c r="O26" i="3"/>
  <c r="K26" i="3"/>
  <c r="C18" i="3"/>
  <c r="D6" i="3"/>
  <c r="D7" i="3"/>
  <c r="D8" i="3"/>
  <c r="D9" i="3"/>
  <c r="D5" i="3"/>
  <c r="D11" i="3"/>
  <c r="D13" i="3"/>
  <c r="D15" i="3"/>
  <c r="D17" i="3"/>
  <c r="F6" i="3"/>
  <c r="F7" i="3"/>
  <c r="F8" i="3"/>
  <c r="F9" i="3"/>
  <c r="F5" i="3"/>
  <c r="F10" i="3"/>
  <c r="F12" i="3"/>
  <c r="F14" i="3"/>
  <c r="F16" i="3"/>
  <c r="H6" i="3"/>
  <c r="H7" i="3"/>
  <c r="H8" i="3"/>
  <c r="H5" i="3"/>
  <c r="H9" i="3"/>
  <c r="H11" i="3"/>
  <c r="H13" i="3"/>
  <c r="H15" i="3"/>
  <c r="J6" i="3"/>
  <c r="J7" i="3"/>
  <c r="J8" i="3"/>
  <c r="J5" i="3"/>
  <c r="J10" i="3"/>
  <c r="J12" i="3"/>
  <c r="J14" i="3"/>
  <c r="J16" i="3"/>
  <c r="L6" i="3"/>
  <c r="L7" i="3"/>
  <c r="L8" i="3"/>
  <c r="L5" i="3"/>
  <c r="L9" i="3"/>
  <c r="L11" i="3"/>
  <c r="L13" i="3"/>
  <c r="L15" i="3"/>
  <c r="N6" i="3"/>
  <c r="N7" i="3"/>
  <c r="N8" i="3"/>
  <c r="N5" i="3"/>
  <c r="N10" i="3"/>
  <c r="N12" i="3"/>
  <c r="N14" i="3"/>
  <c r="N16" i="3"/>
  <c r="P6" i="3"/>
  <c r="P7" i="3"/>
  <c r="P8" i="3"/>
  <c r="P5" i="3"/>
  <c r="P9" i="3"/>
  <c r="P11" i="3"/>
  <c r="P13" i="3"/>
  <c r="P15" i="3"/>
  <c r="F25" i="3"/>
  <c r="P24" i="3"/>
  <c r="L24" i="3"/>
  <c r="H24" i="3"/>
  <c r="D24" i="3"/>
  <c r="N23" i="3"/>
  <c r="J23" i="3"/>
  <c r="F23" i="3"/>
  <c r="P22" i="3"/>
  <c r="L22" i="3"/>
  <c r="H22" i="3"/>
  <c r="D22" i="3"/>
  <c r="N21" i="3"/>
  <c r="J21" i="3"/>
  <c r="F21" i="3"/>
  <c r="P20" i="3"/>
  <c r="L20" i="3"/>
  <c r="H20" i="3"/>
  <c r="D20" i="3"/>
  <c r="N19" i="3"/>
  <c r="J19" i="3"/>
  <c r="F19" i="3"/>
  <c r="P18" i="3"/>
  <c r="L18" i="3"/>
  <c r="H18" i="3"/>
  <c r="D18" i="3"/>
  <c r="N17" i="3"/>
  <c r="J17" i="3"/>
  <c r="F17" i="3"/>
  <c r="L16" i="3"/>
  <c r="D16" i="3"/>
  <c r="J15" i="3"/>
  <c r="P14" i="3"/>
  <c r="H14" i="3"/>
  <c r="N13" i="3"/>
  <c r="F13" i="3"/>
  <c r="L12" i="3"/>
  <c r="D12" i="3"/>
  <c r="J11" i="3"/>
  <c r="P10" i="3"/>
  <c r="H10" i="3"/>
  <c r="N9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C5" i="3"/>
  <c r="C7" i="3"/>
  <c r="C9" i="3"/>
  <c r="C11" i="3"/>
  <c r="C13" i="3"/>
  <c r="C15" i="3"/>
  <c r="C17" i="3"/>
  <c r="C19" i="3"/>
  <c r="C21" i="3"/>
  <c r="C23" i="3"/>
  <c r="C25" i="3"/>
  <c r="P27" i="3"/>
  <c r="N27" i="3"/>
  <c r="L27" i="3"/>
  <c r="J27" i="3"/>
  <c r="H27" i="3"/>
  <c r="F27" i="3"/>
  <c r="D27" i="3"/>
  <c r="P26" i="3"/>
  <c r="N26" i="3"/>
  <c r="L26" i="3"/>
  <c r="J26" i="3"/>
  <c r="H26" i="3"/>
  <c r="F26" i="3"/>
  <c r="D26" i="3"/>
  <c r="P25" i="3"/>
  <c r="N25" i="3"/>
  <c r="L25" i="3"/>
  <c r="J25" i="3"/>
  <c r="H25" i="3"/>
  <c r="D25" i="3"/>
  <c r="N24" i="3"/>
  <c r="J24" i="3"/>
  <c r="F24" i="3"/>
  <c r="P23" i="3"/>
  <c r="L23" i="3"/>
  <c r="H23" i="3"/>
  <c r="D23" i="3"/>
  <c r="N22" i="3"/>
  <c r="J22" i="3"/>
  <c r="F22" i="3"/>
  <c r="P21" i="3"/>
  <c r="L21" i="3"/>
  <c r="H21" i="3"/>
  <c r="D21" i="3"/>
  <c r="N20" i="3"/>
  <c r="J20" i="3"/>
  <c r="F20" i="3"/>
  <c r="P19" i="3"/>
  <c r="L19" i="3"/>
  <c r="H19" i="3"/>
  <c r="D19" i="3"/>
  <c r="N18" i="3"/>
  <c r="J18" i="3"/>
  <c r="F18" i="3"/>
  <c r="P17" i="3"/>
  <c r="L17" i="3"/>
  <c r="H17" i="3"/>
  <c r="P16" i="3"/>
  <c r="H16" i="3"/>
  <c r="N15" i="3"/>
  <c r="F15" i="3"/>
  <c r="L14" i="3"/>
  <c r="D14" i="3"/>
  <c r="J13" i="3"/>
  <c r="P12" i="3"/>
  <c r="H12" i="3"/>
  <c r="N11" i="3"/>
  <c r="F11" i="3"/>
  <c r="L10" i="3"/>
  <c r="D10" i="3"/>
  <c r="J9" i="3"/>
  <c r="U17" i="4" l="1"/>
  <c r="AG25" i="1" l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  <c r="AG9" i="1"/>
  <c r="AG8" i="1"/>
  <c r="AG7" i="1"/>
  <c r="AG6" i="1"/>
  <c r="AG5" i="1"/>
  <c r="AG4" i="1"/>
  <c r="AE26" i="1"/>
  <c r="AD26" i="1" l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E26" i="1"/>
  <c r="AG26" i="1" l="1"/>
  <c r="U10" i="4"/>
  <c r="R24" i="3"/>
  <c r="R5" i="3" l="1"/>
  <c r="R21" i="3"/>
  <c r="R7" i="3"/>
  <c r="R15" i="3"/>
  <c r="R12" i="3"/>
  <c r="R16" i="3"/>
  <c r="R23" i="3"/>
  <c r="R9" i="3"/>
  <c r="R8" i="3"/>
  <c r="R17" i="3"/>
  <c r="R25" i="3"/>
  <c r="R11" i="3"/>
  <c r="R6" i="3"/>
  <c r="R18" i="3"/>
  <c r="R27" i="3"/>
  <c r="R10" i="3"/>
  <c r="R14" i="3"/>
  <c r="R26" i="3"/>
  <c r="R20" i="3"/>
  <c r="R22" i="3"/>
  <c r="R13" i="3"/>
  <c r="R19" i="3"/>
  <c r="T18" i="3" l="1"/>
</calcChain>
</file>

<file path=xl/sharedStrings.xml><?xml version="1.0" encoding="utf-8"?>
<sst xmlns="http://schemas.openxmlformats.org/spreadsheetml/2006/main" count="145" uniqueCount="63">
  <si>
    <t>TOTALI</t>
  </si>
  <si>
    <t>Valori assoluti</t>
  </si>
  <si>
    <t>Anno  2001</t>
  </si>
  <si>
    <t>Anno  2002</t>
  </si>
  <si>
    <t>Anno  2003</t>
  </si>
  <si>
    <t>Anno  2004</t>
  </si>
  <si>
    <t>Anno  2005</t>
  </si>
  <si>
    <t>Anno  2006</t>
  </si>
  <si>
    <t>Anno  2007</t>
  </si>
  <si>
    <t>Anno  2008</t>
  </si>
  <si>
    <t>Anno  2009</t>
  </si>
  <si>
    <t>Anno  2010</t>
  </si>
  <si>
    <t>Anno  2011</t>
  </si>
  <si>
    <t>Anno  2012</t>
  </si>
  <si>
    <t>Anno  2013</t>
  </si>
  <si>
    <t>Tipo veicoli coinvolti</t>
  </si>
  <si>
    <t>Autovettura privata</t>
  </si>
  <si>
    <t>Autovettura privata con rimorchio</t>
  </si>
  <si>
    <t>Autovettura pubblica</t>
  </si>
  <si>
    <t>Autovettura soccorso o polizia</t>
  </si>
  <si>
    <t>Autobus o filobus servizio urbano</t>
  </si>
  <si>
    <t>Autobus servizio extraurbano</t>
  </si>
  <si>
    <t>Tram</t>
  </si>
  <si>
    <t>Autocarro</t>
  </si>
  <si>
    <t>Autotreno con rimorchio</t>
  </si>
  <si>
    <t>Autosnodato autoarticolato</t>
  </si>
  <si>
    <t>Veicoli speciali</t>
  </si>
  <si>
    <t>Trattore stradale o motrice</t>
  </si>
  <si>
    <t>Trattore agricolo</t>
  </si>
  <si>
    <t>Velocipede</t>
  </si>
  <si>
    <t>Ciclomotore</t>
  </si>
  <si>
    <t>Motociclo a solo</t>
  </si>
  <si>
    <t>Motociclo con passeggero</t>
  </si>
  <si>
    <t>Motocarro o motofurgone</t>
  </si>
  <si>
    <t>Veicolo a trazione animale o braccia</t>
  </si>
  <si>
    <t>Veicolo ignoto datosi alla fuga</t>
  </si>
  <si>
    <t>Quadriciclo leggero</t>
  </si>
  <si>
    <t>Altri veicoli</t>
  </si>
  <si>
    <t>Tab.      - Serie storica 2001-2013 relativa al n° di incidenti per tipo veicoli coinvolti</t>
  </si>
  <si>
    <t>Anno  2014</t>
  </si>
  <si>
    <t>Totali</t>
  </si>
  <si>
    <t>Totali per tipo di veicolo</t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</si>
  <si>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</si>
  <si>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</si>
  <si>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</si>
  <si>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</si>
  <si>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</si>
  <si>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</si>
  <si>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</si>
  <si>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</si>
  <si>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</si>
  <si>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</si>
  <si>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</si>
  <si>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</si>
  <si>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</si>
  <si>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t>-</t>
  </si>
  <si>
    <t>2015/01</t>
  </si>
  <si>
    <t>2015/10</t>
  </si>
  <si>
    <t>2015/14</t>
  </si>
  <si>
    <t>Tab. RF.IS.1.6.1 - Numero di veicoli coinvolti in incidenti per tipo di mezzo di trasporto - Anni 2001-2015</t>
  </si>
  <si>
    <t>Composizione percentuale per anno</t>
  </si>
  <si>
    <r>
      <rPr>
        <i/>
        <sz val="9"/>
        <color theme="1"/>
        <rFont val="Times"/>
        <family val="1"/>
      </rPr>
      <t>Fonte</t>
    </r>
    <r>
      <rPr>
        <sz val="9"/>
        <color theme="1"/>
        <rFont val="Times"/>
        <family val="1"/>
      </rPr>
      <t>: elaborazione Ministero delle Infrastrutture e dei Trasporti su dati ISTAT.</t>
    </r>
  </si>
  <si>
    <t>Nota: in rosso ed in verde sono evidenziati rispettivamente i massimi ed i minimi annuali relativamente al tipo di mezzo di trasporto e per il totale. In blu il totale generale.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</si>
</sst>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3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Times New Roman"/>
      <family val="1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sz val="9"/>
      <color theme="1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  <font>
      <b/>
      <sz val="9"/>
      <color indexed="8"/>
      <name val="Times New Roman"/>
      <family val="1"/>
    </font>
    <font>
      <b/>
      <sz val="9"/>
      <color theme="1"/>
      <name val="Times New Roman"/>
      <family val="1"/>
    </font>
    <font>
      <b/>
      <sz val="9"/>
      <color theme="1"/>
      <name val="Calibri"/>
      <family val="2"/>
      <scheme val="minor"/>
    </font>
    <font>
      <i/>
      <sz val="12"/>
      <color theme="1"/>
      <name val="Times New Roman"/>
      <family val="1"/>
    </font>
    <font>
      <sz val="11"/>
      <color theme="1"/>
      <name val="Times New Roman"/>
      <family val="1"/>
    </font>
    <font>
      <sz val="9"/>
      <color rgb="FFFF0000"/>
      <name val="Times New Roman"/>
      <family val="1"/>
    </font>
    <font>
      <b/>
      <sz val="9"/>
      <color rgb="FFFF0000"/>
      <name val="Times New Roman"/>
      <family val="1"/>
    </font>
    <font>
      <sz val="9"/>
      <color rgb="FF00B050"/>
      <name val="Times New Roman"/>
      <family val="1"/>
    </font>
    <font>
      <b/>
      <sz val="9"/>
      <color rgb="FF00B050"/>
      <name val="Times New Roman"/>
      <family val="1"/>
    </font>
    <font>
      <sz val="9"/>
      <name val="Times New Roman"/>
      <family val="1"/>
    </font>
    <font>
      <b/>
      <sz val="9"/>
      <color rgb="FF0070C0"/>
      <name val="Times New Roman"/>
      <family val="1"/>
    </font>
    <font>
      <b/>
      <sz val="9"/>
      <name val="Times New Roman"/>
      <family val="1"/>
    </font>
    <font>
      <sz val="9"/>
      <color theme="1"/>
      <name val="Times"/>
      <family val="1"/>
    </font>
    <font>
      <i/>
      <sz val="9"/>
      <color theme="1"/>
      <name val="Times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4" fontId="4" fillId="0" borderId="1" xfId="1" applyNumberFormat="1" applyFont="1" applyFill="1" applyBorder="1" applyAlignment="1">
      <alignment horizontal="right" wrapText="1"/>
    </xf>
    <xf numFmtId="164" fontId="0" fillId="0" borderId="0" xfId="0" applyNumberFormat="1"/>
    <xf numFmtId="4" fontId="6" fillId="0" borderId="1" xfId="2" applyNumberFormat="1" applyFont="1" applyFill="1" applyBorder="1" applyAlignment="1">
      <alignment horizontal="right" wrapText="1"/>
    </xf>
    <xf numFmtId="0" fontId="13" fillId="0" borderId="0" xfId="0" applyFont="1"/>
    <xf numFmtId="0" fontId="11" fillId="0" borderId="0" xfId="0" applyFont="1" applyBorder="1" applyAlignment="1">
      <alignment horizontal="center" vertical="center" wrapText="1"/>
    </xf>
    <xf numFmtId="3" fontId="14" fillId="0" borderId="0" xfId="2" applyNumberFormat="1" applyFont="1" applyFill="1" applyBorder="1" applyAlignment="1">
      <alignment horizontal="right" vertical="center" wrapText="1"/>
    </xf>
    <xf numFmtId="3" fontId="16" fillId="0" borderId="0" xfId="2" applyNumberFormat="1" applyFont="1" applyFill="1" applyBorder="1" applyAlignment="1">
      <alignment horizontal="right" vertical="center" wrapText="1"/>
    </xf>
    <xf numFmtId="0" fontId="0" fillId="0" borderId="0" xfId="0" applyBorder="1"/>
    <xf numFmtId="3" fontId="17" fillId="0" borderId="0" xfId="2" applyNumberFormat="1" applyFont="1" applyFill="1" applyBorder="1" applyAlignment="1">
      <alignment horizontal="right" vertical="center" wrapText="1"/>
    </xf>
    <xf numFmtId="0" fontId="15" fillId="0" borderId="0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1" fillId="0" borderId="2" xfId="0" applyFont="1" applyBorder="1" applyAlignment="1">
      <alignment horizontal="center" vertical="center" wrapText="1"/>
    </xf>
    <xf numFmtId="3" fontId="17" fillId="0" borderId="2" xfId="2" applyNumberFormat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vertical="center"/>
    </xf>
    <xf numFmtId="3" fontId="17" fillId="0" borderId="3" xfId="2" applyNumberFormat="1" applyFont="1" applyFill="1" applyBorder="1" applyAlignment="1">
      <alignment horizontal="right" vertical="center" wrapText="1"/>
    </xf>
    <xf numFmtId="3" fontId="18" fillId="0" borderId="0" xfId="2" applyNumberFormat="1" applyFont="1" applyFill="1" applyBorder="1" applyAlignment="1">
      <alignment horizontal="right" vertical="center" wrapText="1"/>
    </xf>
    <xf numFmtId="3" fontId="19" fillId="0" borderId="0" xfId="2" applyNumberFormat="1" applyFont="1" applyFill="1" applyBorder="1" applyAlignment="1">
      <alignment horizontal="right" vertical="center" wrapText="1"/>
    </xf>
    <xf numFmtId="3" fontId="19" fillId="0" borderId="2" xfId="2" applyNumberFormat="1" applyFont="1" applyFill="1" applyBorder="1" applyAlignment="1">
      <alignment horizontal="right" vertical="center" wrapText="1"/>
    </xf>
    <xf numFmtId="0" fontId="20" fillId="0" borderId="2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22" fillId="0" borderId="0" xfId="0" applyFont="1"/>
    <xf numFmtId="0" fontId="23" fillId="0" borderId="0" xfId="0" applyFont="1"/>
    <xf numFmtId="164" fontId="23" fillId="0" borderId="3" xfId="0" applyNumberFormat="1" applyFont="1" applyBorder="1"/>
    <xf numFmtId="0" fontId="23" fillId="0" borderId="3" xfId="0" applyFont="1" applyBorder="1"/>
    <xf numFmtId="4" fontId="18" fillId="0" borderId="0" xfId="2" applyNumberFormat="1" applyFont="1" applyFill="1" applyBorder="1" applyAlignment="1">
      <alignment horizontal="right" vertical="center" wrapText="1"/>
    </xf>
    <xf numFmtId="4" fontId="19" fillId="0" borderId="2" xfId="2" applyNumberFormat="1" applyFont="1" applyFill="1" applyBorder="1" applyAlignment="1">
      <alignment horizontal="right" vertical="center" wrapText="1"/>
    </xf>
    <xf numFmtId="4" fontId="19" fillId="0" borderId="0" xfId="2" applyNumberFormat="1" applyFont="1" applyFill="1" applyBorder="1" applyAlignment="1">
      <alignment horizontal="right" vertical="center" wrapText="1"/>
    </xf>
    <xf numFmtId="3" fontId="24" fillId="0" borderId="0" xfId="2" applyNumberFormat="1" applyFont="1" applyFill="1" applyBorder="1" applyAlignment="1">
      <alignment horizontal="right" vertical="center" wrapText="1"/>
    </xf>
    <xf numFmtId="3" fontId="25" fillId="0" borderId="0" xfId="2" applyNumberFormat="1" applyFont="1" applyFill="1" applyBorder="1" applyAlignment="1">
      <alignment horizontal="right" vertical="center" wrapText="1"/>
    </xf>
    <xf numFmtId="3" fontId="26" fillId="0" borderId="0" xfId="2" applyNumberFormat="1" applyFont="1" applyFill="1" applyBorder="1" applyAlignment="1">
      <alignment horizontal="right" vertical="center" wrapText="1"/>
    </xf>
    <xf numFmtId="3" fontId="27" fillId="0" borderId="0" xfId="2" applyNumberFormat="1" applyFont="1" applyFill="1" applyBorder="1" applyAlignment="1">
      <alignment horizontal="right" vertical="center" wrapText="1"/>
    </xf>
    <xf numFmtId="3" fontId="27" fillId="0" borderId="2" xfId="2" applyNumberFormat="1" applyFont="1" applyFill="1" applyBorder="1" applyAlignment="1">
      <alignment horizontal="right" vertical="center" wrapText="1"/>
    </xf>
    <xf numFmtId="4" fontId="24" fillId="0" borderId="0" xfId="2" applyNumberFormat="1" applyFont="1" applyFill="1" applyBorder="1" applyAlignment="1">
      <alignment horizontal="right" vertical="center" wrapText="1"/>
    </xf>
    <xf numFmtId="4" fontId="2" fillId="0" borderId="0" xfId="0" applyNumberFormat="1" applyFont="1"/>
    <xf numFmtId="4" fontId="28" fillId="0" borderId="0" xfId="2" applyNumberFormat="1" applyFont="1" applyFill="1" applyBorder="1" applyAlignment="1">
      <alignment horizontal="right" vertical="center" wrapText="1"/>
    </xf>
    <xf numFmtId="4" fontId="26" fillId="0" borderId="0" xfId="2" applyNumberFormat="1" applyFont="1" applyFill="1" applyBorder="1" applyAlignment="1">
      <alignment horizontal="right" vertical="center" wrapText="1"/>
    </xf>
    <xf numFmtId="4" fontId="27" fillId="0" borderId="0" xfId="2" applyNumberFormat="1" applyFont="1" applyFill="1" applyBorder="1" applyAlignment="1">
      <alignment horizontal="right" vertical="center" wrapText="1"/>
    </xf>
    <xf numFmtId="4" fontId="25" fillId="0" borderId="0" xfId="2" applyNumberFormat="1" applyFont="1" applyFill="1" applyBorder="1" applyAlignment="1">
      <alignment horizontal="right" vertical="center" wrapText="1"/>
    </xf>
    <xf numFmtId="4" fontId="27" fillId="0" borderId="2" xfId="2" applyNumberFormat="1" applyFont="1" applyFill="1" applyBorder="1" applyAlignment="1">
      <alignment horizontal="right" vertical="center" wrapText="1"/>
    </xf>
    <xf numFmtId="4" fontId="29" fillId="0" borderId="2" xfId="2" applyNumberFormat="1" applyFont="1" applyFill="1" applyBorder="1" applyAlignment="1">
      <alignment horizontal="right" vertical="center" wrapText="1"/>
    </xf>
    <xf numFmtId="4" fontId="25" fillId="0" borderId="2" xfId="2" applyNumberFormat="1" applyFont="1" applyFill="1" applyBorder="1" applyAlignment="1">
      <alignment horizontal="right" vertical="center" wrapText="1"/>
    </xf>
    <xf numFmtId="3" fontId="29" fillId="0" borderId="2" xfId="2" applyNumberFormat="1" applyFont="1" applyFill="1" applyBorder="1" applyAlignment="1">
      <alignment horizontal="right" vertical="center" wrapText="1"/>
    </xf>
    <xf numFmtId="3" fontId="2" fillId="0" borderId="0" xfId="0" applyNumberFormat="1" applyFont="1"/>
    <xf numFmtId="0" fontId="23" fillId="0" borderId="0" xfId="0" applyFont="1" applyBorder="1"/>
    <xf numFmtId="0" fontId="20" fillId="0" borderId="0" xfId="0" applyFont="1" applyBorder="1" applyAlignment="1">
      <alignment horizontal="center" vertical="center" wrapText="1"/>
    </xf>
    <xf numFmtId="3" fontId="29" fillId="0" borderId="0" xfId="2" applyNumberFormat="1" applyFont="1" applyFill="1" applyBorder="1" applyAlignment="1">
      <alignment horizontal="right" vertical="center" wrapText="1"/>
    </xf>
    <xf numFmtId="4" fontId="6" fillId="0" borderId="0" xfId="2" applyNumberFormat="1" applyFont="1" applyFill="1" applyBorder="1" applyAlignment="1">
      <alignment horizontal="right" wrapText="1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4" fontId="28" fillId="0" borderId="4" xfId="2" applyNumberFormat="1" applyFont="1" applyFill="1" applyBorder="1" applyAlignment="1">
      <alignment horizontal="right" vertical="center" wrapText="1"/>
    </xf>
    <xf numFmtId="4" fontId="30" fillId="0" borderId="4" xfId="2" applyNumberFormat="1" applyFont="1" applyFill="1" applyBorder="1" applyAlignment="1">
      <alignment horizontal="right" vertical="center" wrapText="1"/>
    </xf>
    <xf numFmtId="0" fontId="13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1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 applyAlignment="1"/>
    <xf numFmtId="0" fontId="1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0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/>
    </xf>
    <xf numFmtId="0" fontId="31" fillId="0" borderId="0" xfId="0" applyFont="1"/>
    <xf numFmtId="0" fontId="15" fillId="0" borderId="0" xfId="0" applyFont="1"/>
    <xf numFmtId="3" fontId="28" fillId="0" borderId="0" xfId="2" applyNumberFormat="1" applyFont="1" applyFill="1" applyBorder="1" applyAlignment="1">
      <alignment horizontal="right" vertical="center" wrapText="1"/>
    </xf>
    <xf numFmtId="3" fontId="30" fillId="0" borderId="2" xfId="2" applyNumberFormat="1" applyFont="1" applyFill="1" applyBorder="1" applyAlignment="1">
      <alignment horizontal="right" vertical="center" wrapText="1"/>
    </xf>
    <xf numFmtId="3" fontId="25" fillId="0" borderId="2" xfId="2" applyNumberFormat="1" applyFont="1" applyFill="1" applyBorder="1" applyAlignment="1">
      <alignment horizontal="right" vertical="center" wrapText="1"/>
    </xf>
  </cellXfs>
  <cellStyles count="3">
    <cellStyle name="Normale" xfId="0" builtinId="0"/>
    <cellStyle name="Normale_Foglio1" xfId="2"/>
    <cellStyle name="Normale_Foglio1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9"/>
  <sheetViews>
    <sheetView workbookViewId="0">
      <selection activeCell="AE4" sqref="AE4"/>
    </sheetView>
  </sheetViews>
  <sheetFormatPr defaultRowHeight="14.4" x14ac:dyDescent="0.3"/>
  <cols>
    <col min="1" max="1" width="20.6640625" customWidth="1"/>
    <col min="2" max="2" width="1" customWidth="1"/>
    <col min="3" max="3" width="7" customWidth="1"/>
    <col min="4" max="4" width="1" customWidth="1"/>
    <col min="5" max="5" width="8.6640625" style="5" customWidth="1"/>
    <col min="6" max="6" width="0.6640625" style="5" customWidth="1"/>
    <col min="7" max="7" width="8.6640625" customWidth="1"/>
    <col min="8" max="8" width="0.6640625" customWidth="1"/>
    <col min="9" max="9" width="8.6640625" customWidth="1"/>
    <col min="10" max="10" width="0.6640625" customWidth="1"/>
    <col min="11" max="11" width="8.6640625" customWidth="1"/>
    <col min="12" max="12" width="0.6640625" customWidth="1"/>
    <col min="13" max="13" width="8.6640625" customWidth="1"/>
    <col min="14" max="14" width="0.6640625" customWidth="1"/>
    <col min="15" max="15" width="8.6640625" customWidth="1"/>
    <col min="16" max="16" width="0.6640625" customWidth="1"/>
    <col min="17" max="17" width="8.6640625" customWidth="1"/>
    <col min="18" max="18" width="0.6640625" customWidth="1"/>
    <col min="19" max="19" width="8.6640625" customWidth="1"/>
    <col min="20" max="20" width="0.6640625" customWidth="1"/>
    <col min="21" max="21" width="8.6640625" customWidth="1"/>
    <col min="22" max="22" width="0.6640625" customWidth="1"/>
    <col min="23" max="23" width="8.6640625" customWidth="1"/>
    <col min="24" max="24" width="0.6640625" customWidth="1"/>
    <col min="25" max="25" width="8.6640625" customWidth="1"/>
    <col min="26" max="26" width="0.6640625" customWidth="1"/>
    <col min="27" max="27" width="8.6640625" customWidth="1"/>
    <col min="28" max="28" width="0.6640625" customWidth="1"/>
    <col min="29" max="29" width="8.6640625" customWidth="1"/>
    <col min="30" max="30" width="1" customWidth="1"/>
    <col min="31" max="31" width="8.6640625" customWidth="1"/>
    <col min="32" max="32" width="1" customWidth="1"/>
    <col min="33" max="33" width="9.6640625" customWidth="1"/>
  </cols>
  <sheetData>
    <row r="1" spans="1:33" s="3" customFormat="1" ht="38.25" customHeight="1" x14ac:dyDescent="0.25">
      <c r="A1" s="58" t="s">
        <v>38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</row>
    <row r="2" spans="1:33" s="2" customFormat="1" ht="24" customHeight="1" x14ac:dyDescent="0.2">
      <c r="A2" s="60" t="s">
        <v>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</row>
    <row r="3" spans="1:33" ht="33.9" customHeight="1" x14ac:dyDescent="0.25">
      <c r="A3" s="63" t="s">
        <v>15</v>
      </c>
      <c r="B3" s="64"/>
      <c r="C3" s="64"/>
      <c r="D3" s="7"/>
      <c r="E3" s="16" t="s">
        <v>2</v>
      </c>
      <c r="F3" s="8"/>
      <c r="G3" s="16" t="s">
        <v>3</v>
      </c>
      <c r="H3" s="8"/>
      <c r="I3" s="16" t="s">
        <v>4</v>
      </c>
      <c r="J3" s="8"/>
      <c r="K3" s="16" t="s">
        <v>5</v>
      </c>
      <c r="L3" s="8"/>
      <c r="M3" s="16" t="s">
        <v>6</v>
      </c>
      <c r="N3" s="8"/>
      <c r="O3" s="16" t="s">
        <v>7</v>
      </c>
      <c r="P3" s="8"/>
      <c r="Q3" s="16" t="s">
        <v>8</v>
      </c>
      <c r="R3" s="8"/>
      <c r="S3" s="16" t="s">
        <v>9</v>
      </c>
      <c r="T3" s="8"/>
      <c r="U3" s="16" t="s">
        <v>10</v>
      </c>
      <c r="V3" s="8"/>
      <c r="W3" s="16" t="s">
        <v>11</v>
      </c>
      <c r="X3" s="8"/>
      <c r="Y3" s="16" t="s">
        <v>12</v>
      </c>
      <c r="Z3" s="8"/>
      <c r="AA3" s="16" t="s">
        <v>13</v>
      </c>
      <c r="AB3" s="8"/>
      <c r="AC3" s="16" t="s">
        <v>14</v>
      </c>
      <c r="AD3" s="8"/>
      <c r="AE3" s="16" t="s">
        <v>39</v>
      </c>
      <c r="AF3" s="8"/>
      <c r="AG3" s="16" t="s">
        <v>0</v>
      </c>
    </row>
    <row r="4" spans="1:33" ht="21.9" customHeight="1" x14ac:dyDescent="0.25">
      <c r="A4" s="56" t="s">
        <v>16</v>
      </c>
      <c r="B4" s="57"/>
      <c r="C4" s="57"/>
      <c r="D4" s="14"/>
      <c r="E4" s="9">
        <v>336014</v>
      </c>
      <c r="F4" s="9"/>
      <c r="G4" s="9">
        <v>345521</v>
      </c>
      <c r="H4" s="9"/>
      <c r="I4" s="9">
        <v>320333</v>
      </c>
      <c r="J4" s="9"/>
      <c r="K4" s="9">
        <v>306993</v>
      </c>
      <c r="L4" s="9"/>
      <c r="M4" s="9">
        <v>302687</v>
      </c>
      <c r="N4" s="9"/>
      <c r="O4" s="9">
        <v>296504</v>
      </c>
      <c r="P4" s="9"/>
      <c r="Q4" s="9">
        <v>284428</v>
      </c>
      <c r="R4" s="9"/>
      <c r="S4" s="9">
        <v>269336</v>
      </c>
      <c r="T4" s="9"/>
      <c r="U4" s="9">
        <v>265561</v>
      </c>
      <c r="V4" s="9"/>
      <c r="W4" s="9">
        <v>266732</v>
      </c>
      <c r="X4" s="9"/>
      <c r="Y4" s="9">
        <v>252936</v>
      </c>
      <c r="Z4" s="9"/>
      <c r="AA4" s="9">
        <v>229617</v>
      </c>
      <c r="AB4" s="9"/>
      <c r="AC4" s="9">
        <v>224556</v>
      </c>
      <c r="AD4" s="9"/>
      <c r="AE4" s="9">
        <v>219416</v>
      </c>
      <c r="AF4" s="9"/>
      <c r="AG4" s="12">
        <f t="shared" ref="AG4:AG25" si="0">SUM(E4:AE4)</f>
        <v>3920634</v>
      </c>
    </row>
    <row r="5" spans="1:33" ht="21.9" customHeight="1" x14ac:dyDescent="0.25">
      <c r="A5" s="56" t="s">
        <v>17</v>
      </c>
      <c r="B5" s="56"/>
      <c r="C5" s="56"/>
      <c r="D5" s="15"/>
      <c r="E5" s="9">
        <v>251</v>
      </c>
      <c r="F5" s="9"/>
      <c r="G5" s="9">
        <v>267</v>
      </c>
      <c r="H5" s="9"/>
      <c r="I5" s="9">
        <v>352</v>
      </c>
      <c r="J5" s="9"/>
      <c r="K5" s="9">
        <v>387</v>
      </c>
      <c r="L5" s="9"/>
      <c r="M5" s="9">
        <v>384</v>
      </c>
      <c r="N5" s="9"/>
      <c r="O5" s="9">
        <v>154</v>
      </c>
      <c r="P5" s="9"/>
      <c r="Q5" s="9">
        <v>449</v>
      </c>
      <c r="R5" s="9"/>
      <c r="S5" s="9">
        <v>415</v>
      </c>
      <c r="T5" s="9"/>
      <c r="U5" s="9">
        <v>373</v>
      </c>
      <c r="V5" s="9"/>
      <c r="W5" s="9">
        <v>141</v>
      </c>
      <c r="X5" s="9"/>
      <c r="Y5" s="9">
        <v>225</v>
      </c>
      <c r="Z5" s="9"/>
      <c r="AA5" s="9">
        <v>170</v>
      </c>
      <c r="AB5" s="9"/>
      <c r="AC5" s="9">
        <v>134</v>
      </c>
      <c r="AD5" s="10"/>
      <c r="AE5" s="9">
        <v>156</v>
      </c>
      <c r="AF5" s="10"/>
      <c r="AG5" s="12">
        <f t="shared" si="0"/>
        <v>3858</v>
      </c>
    </row>
    <row r="6" spans="1:33" ht="21.9" customHeight="1" x14ac:dyDescent="0.25">
      <c r="A6" s="56" t="s">
        <v>18</v>
      </c>
      <c r="B6" s="57"/>
      <c r="C6" s="57"/>
      <c r="D6" s="14"/>
      <c r="E6" s="9">
        <v>1335</v>
      </c>
      <c r="F6" s="9"/>
      <c r="G6" s="9">
        <v>1240</v>
      </c>
      <c r="H6" s="9"/>
      <c r="I6" s="9">
        <v>1284</v>
      </c>
      <c r="J6" s="9"/>
      <c r="K6" s="9">
        <v>1149</v>
      </c>
      <c r="L6" s="9"/>
      <c r="M6" s="9">
        <v>1189</v>
      </c>
      <c r="N6" s="9"/>
      <c r="O6" s="9">
        <v>1245</v>
      </c>
      <c r="P6" s="9"/>
      <c r="Q6" s="9">
        <v>1228</v>
      </c>
      <c r="R6" s="9"/>
      <c r="S6" s="9">
        <v>1166</v>
      </c>
      <c r="T6" s="9"/>
      <c r="U6" s="9">
        <v>1155</v>
      </c>
      <c r="V6" s="9"/>
      <c r="W6" s="9">
        <v>1104</v>
      </c>
      <c r="X6" s="9"/>
      <c r="Y6" s="9">
        <v>1172</v>
      </c>
      <c r="Z6" s="9"/>
      <c r="AA6" s="9">
        <v>1121</v>
      </c>
      <c r="AB6" s="9"/>
      <c r="AC6" s="9">
        <v>1009</v>
      </c>
      <c r="AD6" s="9"/>
      <c r="AE6" s="9">
        <v>1019</v>
      </c>
      <c r="AF6" s="9"/>
      <c r="AG6" s="12">
        <f t="shared" si="0"/>
        <v>16416</v>
      </c>
    </row>
    <row r="7" spans="1:33" ht="21.9" customHeight="1" x14ac:dyDescent="0.25">
      <c r="A7" s="56" t="s">
        <v>19</v>
      </c>
      <c r="B7" s="56"/>
      <c r="C7" s="56"/>
      <c r="D7" s="14"/>
      <c r="E7" s="9">
        <v>1846</v>
      </c>
      <c r="F7" s="9"/>
      <c r="G7" s="9">
        <v>1810</v>
      </c>
      <c r="H7" s="9"/>
      <c r="I7" s="9">
        <v>1695</v>
      </c>
      <c r="J7" s="9"/>
      <c r="K7" s="9">
        <v>1669</v>
      </c>
      <c r="L7" s="9"/>
      <c r="M7" s="9">
        <v>1618</v>
      </c>
      <c r="N7" s="9"/>
      <c r="O7" s="9">
        <v>1693</v>
      </c>
      <c r="P7" s="9"/>
      <c r="Q7" s="9">
        <v>1365</v>
      </c>
      <c r="R7" s="9"/>
      <c r="S7" s="9">
        <v>1233</v>
      </c>
      <c r="T7" s="9"/>
      <c r="U7" s="9">
        <v>1213</v>
      </c>
      <c r="V7" s="9"/>
      <c r="W7" s="9">
        <v>1211</v>
      </c>
      <c r="X7" s="9"/>
      <c r="Y7" s="9">
        <v>1138</v>
      </c>
      <c r="Z7" s="9"/>
      <c r="AA7" s="9">
        <v>1204</v>
      </c>
      <c r="AB7" s="9"/>
      <c r="AC7" s="9">
        <v>1023</v>
      </c>
      <c r="AD7" s="10"/>
      <c r="AE7" s="9">
        <v>1041</v>
      </c>
      <c r="AF7" s="10"/>
      <c r="AG7" s="12">
        <f t="shared" si="0"/>
        <v>19759</v>
      </c>
    </row>
    <row r="8" spans="1:33" ht="21.9" customHeight="1" x14ac:dyDescent="0.25">
      <c r="A8" s="56" t="s">
        <v>20</v>
      </c>
      <c r="B8" s="57"/>
      <c r="C8" s="57"/>
      <c r="D8" s="14"/>
      <c r="E8" s="9">
        <v>3904</v>
      </c>
      <c r="F8" s="9"/>
      <c r="G8" s="9">
        <v>3582</v>
      </c>
      <c r="H8" s="9"/>
      <c r="I8" s="9">
        <v>3182</v>
      </c>
      <c r="J8" s="9"/>
      <c r="K8" s="9">
        <v>3077</v>
      </c>
      <c r="L8" s="9"/>
      <c r="M8" s="9">
        <v>2462</v>
      </c>
      <c r="N8" s="9"/>
      <c r="O8" s="9">
        <v>3080</v>
      </c>
      <c r="P8" s="9"/>
      <c r="Q8" s="9">
        <v>2168</v>
      </c>
      <c r="R8" s="9"/>
      <c r="S8" s="9">
        <v>2153</v>
      </c>
      <c r="T8" s="9"/>
      <c r="U8" s="9">
        <v>1965</v>
      </c>
      <c r="V8" s="9"/>
      <c r="W8" s="9">
        <v>2165</v>
      </c>
      <c r="X8" s="9"/>
      <c r="Y8" s="9">
        <v>1603</v>
      </c>
      <c r="Z8" s="9"/>
      <c r="AA8" s="9">
        <v>1544</v>
      </c>
      <c r="AB8" s="9"/>
      <c r="AC8" s="9">
        <v>1449</v>
      </c>
      <c r="AD8" s="9"/>
      <c r="AE8" s="9">
        <v>1370</v>
      </c>
      <c r="AF8" s="9"/>
      <c r="AG8" s="12">
        <f t="shared" si="0"/>
        <v>33704</v>
      </c>
    </row>
    <row r="9" spans="1:33" ht="21.9" customHeight="1" x14ac:dyDescent="0.25">
      <c r="A9" s="56" t="s">
        <v>21</v>
      </c>
      <c r="B9" s="56"/>
      <c r="C9" s="56"/>
      <c r="D9" s="14"/>
      <c r="E9" s="9">
        <v>1372</v>
      </c>
      <c r="F9" s="9"/>
      <c r="G9" s="9">
        <v>1077</v>
      </c>
      <c r="H9" s="9"/>
      <c r="I9" s="9">
        <v>1194</v>
      </c>
      <c r="J9" s="9"/>
      <c r="K9" s="9">
        <v>1088</v>
      </c>
      <c r="L9" s="9"/>
      <c r="M9" s="9">
        <v>1120</v>
      </c>
      <c r="N9" s="9"/>
      <c r="O9" s="9">
        <v>1128</v>
      </c>
      <c r="P9" s="9"/>
      <c r="Q9" s="9">
        <v>1119</v>
      </c>
      <c r="R9" s="9"/>
      <c r="S9" s="9">
        <v>1059</v>
      </c>
      <c r="T9" s="9"/>
      <c r="U9" s="9">
        <v>917</v>
      </c>
      <c r="V9" s="9"/>
      <c r="W9" s="9">
        <v>969</v>
      </c>
      <c r="X9" s="9"/>
      <c r="Y9" s="9">
        <v>1220</v>
      </c>
      <c r="Z9" s="9"/>
      <c r="AA9" s="9">
        <v>1173</v>
      </c>
      <c r="AB9" s="9"/>
      <c r="AC9" s="9">
        <v>1156</v>
      </c>
      <c r="AD9" s="10"/>
      <c r="AE9" s="9">
        <v>1139</v>
      </c>
      <c r="AF9" s="10"/>
      <c r="AG9" s="12">
        <f t="shared" si="0"/>
        <v>15731</v>
      </c>
    </row>
    <row r="10" spans="1:33" ht="21.9" customHeight="1" x14ac:dyDescent="0.25">
      <c r="A10" s="56" t="s">
        <v>22</v>
      </c>
      <c r="B10" s="57"/>
      <c r="C10" s="57"/>
      <c r="D10" s="14"/>
      <c r="E10" s="9">
        <v>554</v>
      </c>
      <c r="F10" s="9"/>
      <c r="G10" s="9">
        <v>508</v>
      </c>
      <c r="H10" s="9"/>
      <c r="I10" s="9">
        <v>436</v>
      </c>
      <c r="J10" s="9"/>
      <c r="K10" s="9">
        <v>451</v>
      </c>
      <c r="L10" s="9"/>
      <c r="M10" s="9">
        <v>380</v>
      </c>
      <c r="N10" s="9"/>
      <c r="O10" s="9">
        <v>378</v>
      </c>
      <c r="P10" s="9"/>
      <c r="Q10" s="9">
        <v>325</v>
      </c>
      <c r="R10" s="9"/>
      <c r="S10" s="9">
        <v>304</v>
      </c>
      <c r="T10" s="9"/>
      <c r="U10" s="9">
        <v>268</v>
      </c>
      <c r="V10" s="9"/>
      <c r="W10" s="9">
        <v>239</v>
      </c>
      <c r="X10" s="9"/>
      <c r="Y10" s="9">
        <v>215</v>
      </c>
      <c r="Z10" s="9"/>
      <c r="AA10" s="9">
        <v>206</v>
      </c>
      <c r="AB10" s="9"/>
      <c r="AC10" s="9">
        <v>179</v>
      </c>
      <c r="AD10" s="9"/>
      <c r="AE10" s="9">
        <v>158</v>
      </c>
      <c r="AF10" s="9"/>
      <c r="AG10" s="12">
        <f t="shared" si="0"/>
        <v>4601</v>
      </c>
    </row>
    <row r="11" spans="1:33" ht="21.9" customHeight="1" x14ac:dyDescent="0.25">
      <c r="A11" s="56" t="s">
        <v>23</v>
      </c>
      <c r="B11" s="57"/>
      <c r="C11" s="57"/>
      <c r="D11" s="14"/>
      <c r="E11" s="9">
        <v>25357</v>
      </c>
      <c r="F11" s="9"/>
      <c r="G11" s="9">
        <v>27511</v>
      </c>
      <c r="H11" s="9"/>
      <c r="I11" s="9">
        <v>26345</v>
      </c>
      <c r="J11" s="9"/>
      <c r="K11" s="9">
        <v>25397</v>
      </c>
      <c r="L11" s="9"/>
      <c r="M11" s="9">
        <v>25390</v>
      </c>
      <c r="N11" s="9"/>
      <c r="O11" s="9">
        <v>25151</v>
      </c>
      <c r="P11" s="9"/>
      <c r="Q11" s="9">
        <v>24712</v>
      </c>
      <c r="R11" s="9"/>
      <c r="S11" s="9">
        <v>23510</v>
      </c>
      <c r="T11" s="9"/>
      <c r="U11" s="9">
        <v>21740</v>
      </c>
      <c r="V11" s="9"/>
      <c r="W11" s="9">
        <v>21817</v>
      </c>
      <c r="X11" s="9"/>
      <c r="Y11" s="9">
        <v>20552</v>
      </c>
      <c r="Z11" s="9"/>
      <c r="AA11" s="9">
        <v>18518</v>
      </c>
      <c r="AB11" s="9"/>
      <c r="AC11" s="9">
        <v>17550</v>
      </c>
      <c r="AD11" s="10"/>
      <c r="AE11" s="9">
        <v>17057</v>
      </c>
      <c r="AF11" s="10"/>
      <c r="AG11" s="12">
        <f t="shared" si="0"/>
        <v>320607</v>
      </c>
    </row>
    <row r="12" spans="1:33" ht="21.9" customHeight="1" x14ac:dyDescent="0.25">
      <c r="A12" s="56" t="s">
        <v>24</v>
      </c>
      <c r="B12" s="57"/>
      <c r="C12" s="57"/>
      <c r="D12" s="14"/>
      <c r="E12" s="9">
        <v>1625</v>
      </c>
      <c r="F12" s="9"/>
      <c r="G12" s="9">
        <v>1349</v>
      </c>
      <c r="H12" s="9"/>
      <c r="I12" s="9">
        <v>1162</v>
      </c>
      <c r="J12" s="9"/>
      <c r="K12" s="9">
        <v>1006</v>
      </c>
      <c r="L12" s="9"/>
      <c r="M12" s="9">
        <v>982</v>
      </c>
      <c r="N12" s="9"/>
      <c r="O12" s="9">
        <v>950</v>
      </c>
      <c r="P12" s="9"/>
      <c r="Q12" s="9">
        <v>844</v>
      </c>
      <c r="R12" s="9"/>
      <c r="S12" s="9">
        <v>686</v>
      </c>
      <c r="T12" s="9"/>
      <c r="U12" s="9">
        <v>640</v>
      </c>
      <c r="V12" s="9"/>
      <c r="W12" s="9">
        <v>551</v>
      </c>
      <c r="X12" s="9"/>
      <c r="Y12" s="9">
        <v>568</v>
      </c>
      <c r="Z12" s="9"/>
      <c r="AA12" s="9">
        <v>396</v>
      </c>
      <c r="AB12" s="9"/>
      <c r="AC12" s="9">
        <v>348</v>
      </c>
      <c r="AD12" s="9"/>
      <c r="AE12" s="9">
        <v>346</v>
      </c>
      <c r="AF12" s="9"/>
      <c r="AG12" s="12">
        <f t="shared" si="0"/>
        <v>11453</v>
      </c>
    </row>
    <row r="13" spans="1:33" ht="21.9" customHeight="1" x14ac:dyDescent="0.3">
      <c r="A13" s="56" t="s">
        <v>25</v>
      </c>
      <c r="B13" s="57"/>
      <c r="C13" s="57"/>
      <c r="D13" s="14"/>
      <c r="E13" s="9">
        <v>3478</v>
      </c>
      <c r="F13" s="9"/>
      <c r="G13" s="9">
        <v>2982</v>
      </c>
      <c r="H13" s="9"/>
      <c r="I13" s="9">
        <v>2732</v>
      </c>
      <c r="J13" s="9"/>
      <c r="K13" s="9">
        <v>2754</v>
      </c>
      <c r="L13" s="9"/>
      <c r="M13" s="9">
        <v>2843</v>
      </c>
      <c r="N13" s="9"/>
      <c r="O13" s="9">
        <v>2681</v>
      </c>
      <c r="P13" s="9"/>
      <c r="Q13" s="9">
        <v>2714</v>
      </c>
      <c r="R13" s="9"/>
      <c r="S13" s="9">
        <v>2295</v>
      </c>
      <c r="T13" s="9"/>
      <c r="U13" s="9">
        <v>1893</v>
      </c>
      <c r="V13" s="9"/>
      <c r="W13" s="9">
        <v>1938</v>
      </c>
      <c r="X13" s="9"/>
      <c r="Y13" s="9">
        <v>1886</v>
      </c>
      <c r="Z13" s="9"/>
      <c r="AA13" s="9">
        <v>1680</v>
      </c>
      <c r="AB13" s="9"/>
      <c r="AC13" s="9">
        <v>1600</v>
      </c>
      <c r="AD13" s="10"/>
      <c r="AE13" s="9">
        <v>1594</v>
      </c>
      <c r="AF13" s="10"/>
      <c r="AG13" s="12">
        <f t="shared" si="0"/>
        <v>33070</v>
      </c>
    </row>
    <row r="14" spans="1:33" ht="21.9" customHeight="1" x14ac:dyDescent="0.3">
      <c r="A14" s="56" t="s">
        <v>26</v>
      </c>
      <c r="B14" s="57"/>
      <c r="C14" s="57"/>
      <c r="D14" s="14"/>
      <c r="E14" s="9">
        <v>1078</v>
      </c>
      <c r="F14" s="9"/>
      <c r="G14" s="9">
        <v>1268</v>
      </c>
      <c r="H14" s="9"/>
      <c r="I14" s="9">
        <v>1178</v>
      </c>
      <c r="J14" s="9"/>
      <c r="K14" s="9">
        <v>1278</v>
      </c>
      <c r="L14" s="9"/>
      <c r="M14" s="9">
        <v>1308</v>
      </c>
      <c r="N14" s="9"/>
      <c r="O14" s="9">
        <v>1291</v>
      </c>
      <c r="P14" s="9"/>
      <c r="Q14" s="9">
        <v>1272</v>
      </c>
      <c r="R14" s="9"/>
      <c r="S14" s="9">
        <v>1234</v>
      </c>
      <c r="T14" s="9"/>
      <c r="U14" s="9">
        <v>1179</v>
      </c>
      <c r="V14" s="9"/>
      <c r="W14" s="9">
        <v>1155</v>
      </c>
      <c r="X14" s="9"/>
      <c r="Y14" s="9">
        <v>1177</v>
      </c>
      <c r="Z14" s="9"/>
      <c r="AA14" s="9">
        <v>1099</v>
      </c>
      <c r="AB14" s="9"/>
      <c r="AC14" s="9">
        <v>1059</v>
      </c>
      <c r="AD14" s="9"/>
      <c r="AE14" s="9">
        <v>1157</v>
      </c>
      <c r="AF14" s="9"/>
      <c r="AG14" s="12">
        <f t="shared" si="0"/>
        <v>16733</v>
      </c>
    </row>
    <row r="15" spans="1:33" ht="21.9" customHeight="1" x14ac:dyDescent="0.3">
      <c r="A15" s="56" t="s">
        <v>27</v>
      </c>
      <c r="B15" s="57"/>
      <c r="C15" s="57"/>
      <c r="D15" s="14"/>
      <c r="E15" s="9">
        <v>646</v>
      </c>
      <c r="F15" s="9"/>
      <c r="G15" s="9">
        <v>1375</v>
      </c>
      <c r="H15" s="9"/>
      <c r="I15" s="9">
        <v>1460</v>
      </c>
      <c r="J15" s="9"/>
      <c r="K15" s="9">
        <v>1367</v>
      </c>
      <c r="L15" s="9"/>
      <c r="M15" s="9">
        <v>1474</v>
      </c>
      <c r="N15" s="9"/>
      <c r="O15" s="9">
        <v>1541</v>
      </c>
      <c r="P15" s="9"/>
      <c r="Q15" s="9">
        <v>1513</v>
      </c>
      <c r="R15" s="9"/>
      <c r="S15" s="9">
        <v>1486</v>
      </c>
      <c r="T15" s="9"/>
      <c r="U15" s="9">
        <v>1167</v>
      </c>
      <c r="V15" s="9"/>
      <c r="W15" s="9">
        <v>1235</v>
      </c>
      <c r="X15" s="9"/>
      <c r="Y15" s="9">
        <v>1315</v>
      </c>
      <c r="Z15" s="9"/>
      <c r="AA15" s="9">
        <v>1129</v>
      </c>
      <c r="AB15" s="9"/>
      <c r="AC15" s="9">
        <v>1027</v>
      </c>
      <c r="AD15" s="10"/>
      <c r="AE15" s="9">
        <v>1203</v>
      </c>
      <c r="AF15" s="10"/>
      <c r="AG15" s="12">
        <f t="shared" si="0"/>
        <v>17938</v>
      </c>
    </row>
    <row r="16" spans="1:33" ht="21.9" customHeight="1" x14ac:dyDescent="0.3">
      <c r="A16" s="56" t="s">
        <v>28</v>
      </c>
      <c r="B16" s="57"/>
      <c r="C16" s="57"/>
      <c r="D16" s="14"/>
      <c r="E16" s="9">
        <v>638</v>
      </c>
      <c r="F16" s="9"/>
      <c r="G16" s="9">
        <v>637</v>
      </c>
      <c r="H16" s="9">
        <v>637</v>
      </c>
      <c r="I16" s="9">
        <v>523</v>
      </c>
      <c r="J16" s="9"/>
      <c r="K16" s="9">
        <v>569</v>
      </c>
      <c r="L16" s="9"/>
      <c r="M16" s="9">
        <v>562</v>
      </c>
      <c r="N16" s="9"/>
      <c r="O16" s="9">
        <v>515</v>
      </c>
      <c r="P16" s="9"/>
      <c r="Q16" s="9">
        <v>494</v>
      </c>
      <c r="R16" s="9"/>
      <c r="S16" s="9">
        <v>456</v>
      </c>
      <c r="T16" s="9"/>
      <c r="U16" s="9">
        <v>466</v>
      </c>
      <c r="V16" s="9"/>
      <c r="W16" s="9">
        <v>452</v>
      </c>
      <c r="X16" s="9"/>
      <c r="Y16" s="9">
        <v>481</v>
      </c>
      <c r="Z16" s="9"/>
      <c r="AA16" s="9">
        <v>449</v>
      </c>
      <c r="AB16" s="9"/>
      <c r="AC16" s="9">
        <v>429</v>
      </c>
      <c r="AD16" s="9"/>
      <c r="AE16" s="9">
        <v>472</v>
      </c>
      <c r="AF16" s="9"/>
      <c r="AG16" s="12">
        <f t="shared" si="0"/>
        <v>7780</v>
      </c>
    </row>
    <row r="17" spans="1:33" ht="21.9" customHeight="1" x14ac:dyDescent="0.3">
      <c r="A17" s="56" t="s">
        <v>29</v>
      </c>
      <c r="B17" s="57"/>
      <c r="C17" s="57"/>
      <c r="D17" s="14"/>
      <c r="E17" s="9">
        <v>12498</v>
      </c>
      <c r="F17" s="9"/>
      <c r="G17" s="9">
        <v>12698</v>
      </c>
      <c r="H17" s="9">
        <v>12698</v>
      </c>
      <c r="I17" s="9">
        <v>12804</v>
      </c>
      <c r="J17" s="9"/>
      <c r="K17" s="9">
        <v>13231</v>
      </c>
      <c r="L17" s="9"/>
      <c r="M17" s="9">
        <v>14127</v>
      </c>
      <c r="N17" s="9"/>
      <c r="O17" s="9">
        <v>14977</v>
      </c>
      <c r="P17" s="9"/>
      <c r="Q17" s="9">
        <v>15713</v>
      </c>
      <c r="R17" s="9"/>
      <c r="S17" s="9">
        <v>15636</v>
      </c>
      <c r="T17" s="9"/>
      <c r="U17" s="9">
        <v>15874</v>
      </c>
      <c r="V17" s="9"/>
      <c r="W17" s="9">
        <v>15659</v>
      </c>
      <c r="X17" s="9"/>
      <c r="Y17" s="9">
        <v>17440</v>
      </c>
      <c r="Z17" s="9"/>
      <c r="AA17" s="9">
        <v>18033</v>
      </c>
      <c r="AB17" s="9"/>
      <c r="AC17" s="9">
        <v>17780</v>
      </c>
      <c r="AD17" s="10"/>
      <c r="AE17" s="9">
        <v>18055</v>
      </c>
      <c r="AF17" s="10"/>
      <c r="AG17" s="12">
        <f t="shared" si="0"/>
        <v>227223</v>
      </c>
    </row>
    <row r="18" spans="1:33" ht="21.9" customHeight="1" x14ac:dyDescent="0.3">
      <c r="A18" s="56" t="s">
        <v>30</v>
      </c>
      <c r="B18" s="57"/>
      <c r="C18" s="57"/>
      <c r="D18" s="14"/>
      <c r="E18" s="9">
        <v>59921</v>
      </c>
      <c r="F18" s="9"/>
      <c r="G18" s="9">
        <v>53281</v>
      </c>
      <c r="H18" s="9">
        <v>53281</v>
      </c>
      <c r="I18" s="9">
        <v>53881</v>
      </c>
      <c r="J18" s="9"/>
      <c r="K18" s="9">
        <v>47065</v>
      </c>
      <c r="L18" s="9"/>
      <c r="M18" s="9">
        <v>40530</v>
      </c>
      <c r="N18" s="9"/>
      <c r="O18" s="9">
        <v>36842</v>
      </c>
      <c r="P18" s="9"/>
      <c r="Q18" s="9">
        <v>33205</v>
      </c>
      <c r="R18" s="9"/>
      <c r="S18" s="9">
        <v>28665</v>
      </c>
      <c r="T18" s="9"/>
      <c r="U18" s="9">
        <v>26652</v>
      </c>
      <c r="V18" s="9"/>
      <c r="W18" s="9">
        <v>22611</v>
      </c>
      <c r="X18" s="9"/>
      <c r="Y18" s="9">
        <v>21012</v>
      </c>
      <c r="Z18" s="9"/>
      <c r="AA18" s="9">
        <v>17632</v>
      </c>
      <c r="AB18" s="9"/>
      <c r="AC18" s="9">
        <v>15006</v>
      </c>
      <c r="AD18" s="9"/>
      <c r="AE18" s="9">
        <v>13341</v>
      </c>
      <c r="AF18" s="9"/>
      <c r="AG18" s="12">
        <f t="shared" si="0"/>
        <v>522925</v>
      </c>
    </row>
    <row r="19" spans="1:33" ht="21.9" customHeight="1" x14ac:dyDescent="0.3">
      <c r="A19" s="56" t="s">
        <v>31</v>
      </c>
      <c r="B19" s="57"/>
      <c r="C19" s="57"/>
      <c r="D19" s="14"/>
      <c r="E19" s="9">
        <v>29091</v>
      </c>
      <c r="F19" s="9"/>
      <c r="G19" s="9">
        <v>30592</v>
      </c>
      <c r="H19" s="9">
        <v>30592</v>
      </c>
      <c r="I19" s="9">
        <v>32393</v>
      </c>
      <c r="J19" s="9"/>
      <c r="K19" s="9">
        <v>35347</v>
      </c>
      <c r="L19" s="9"/>
      <c r="M19" s="9">
        <v>38102</v>
      </c>
      <c r="N19" s="9"/>
      <c r="O19" s="9">
        <v>41360</v>
      </c>
      <c r="P19" s="9"/>
      <c r="Q19" s="9">
        <v>44927</v>
      </c>
      <c r="R19" s="9"/>
      <c r="S19" s="9">
        <v>41040</v>
      </c>
      <c r="T19" s="9"/>
      <c r="U19" s="9">
        <v>48764</v>
      </c>
      <c r="V19" s="9"/>
      <c r="W19" s="9">
        <v>46957</v>
      </c>
      <c r="X19" s="9"/>
      <c r="Y19" s="9">
        <v>48089</v>
      </c>
      <c r="Z19" s="9"/>
      <c r="AA19" s="9">
        <v>42155</v>
      </c>
      <c r="AB19" s="9"/>
      <c r="AC19" s="9">
        <v>37994</v>
      </c>
      <c r="AD19" s="10"/>
      <c r="AE19" s="9">
        <v>36661</v>
      </c>
      <c r="AF19" s="10"/>
      <c r="AG19" s="12">
        <f t="shared" si="0"/>
        <v>584064</v>
      </c>
    </row>
    <row r="20" spans="1:33" ht="21.9" customHeight="1" x14ac:dyDescent="0.3">
      <c r="A20" s="56" t="s">
        <v>32</v>
      </c>
      <c r="B20" s="57"/>
      <c r="C20" s="57"/>
      <c r="D20" s="14"/>
      <c r="E20" s="9">
        <v>11177</v>
      </c>
      <c r="F20" s="9"/>
      <c r="G20" s="9">
        <v>12214</v>
      </c>
      <c r="H20" s="9">
        <v>12214</v>
      </c>
      <c r="I20" s="9">
        <v>12334</v>
      </c>
      <c r="J20" s="9"/>
      <c r="K20" s="9">
        <v>12906</v>
      </c>
      <c r="L20" s="9"/>
      <c r="M20" s="9">
        <v>12794</v>
      </c>
      <c r="N20" s="9"/>
      <c r="O20" s="9">
        <v>13595</v>
      </c>
      <c r="P20" s="9"/>
      <c r="Q20" s="9">
        <v>13680</v>
      </c>
      <c r="R20" s="9"/>
      <c r="S20" s="9">
        <v>14280</v>
      </c>
      <c r="T20" s="9"/>
      <c r="U20" s="9">
        <v>6264</v>
      </c>
      <c r="V20" s="9"/>
      <c r="W20" s="9">
        <v>5666</v>
      </c>
      <c r="X20" s="9"/>
      <c r="Y20" s="9">
        <v>6092</v>
      </c>
      <c r="Z20" s="9"/>
      <c r="AA20" s="9">
        <v>5400</v>
      </c>
      <c r="AB20" s="9"/>
      <c r="AC20" s="9">
        <v>5065</v>
      </c>
      <c r="AD20" s="9"/>
      <c r="AE20" s="9">
        <v>4964</v>
      </c>
      <c r="AF20" s="9"/>
      <c r="AG20" s="12">
        <f t="shared" si="0"/>
        <v>148645</v>
      </c>
    </row>
    <row r="21" spans="1:33" ht="21.9" customHeight="1" x14ac:dyDescent="0.3">
      <c r="A21" s="56" t="s">
        <v>33</v>
      </c>
      <c r="B21" s="57"/>
      <c r="C21" s="57"/>
      <c r="D21" s="14"/>
      <c r="E21" s="9">
        <v>1288</v>
      </c>
      <c r="F21" s="9"/>
      <c r="G21" s="9">
        <v>1330</v>
      </c>
      <c r="H21" s="9">
        <v>1330</v>
      </c>
      <c r="I21" s="9">
        <v>1115</v>
      </c>
      <c r="J21" s="9"/>
      <c r="K21" s="9">
        <v>1119</v>
      </c>
      <c r="L21" s="9"/>
      <c r="M21" s="9">
        <v>1093</v>
      </c>
      <c r="N21" s="9"/>
      <c r="O21" s="9">
        <v>911</v>
      </c>
      <c r="P21" s="9"/>
      <c r="Q21" s="9">
        <v>778</v>
      </c>
      <c r="R21" s="9"/>
      <c r="S21" s="9">
        <v>702</v>
      </c>
      <c r="T21" s="9"/>
      <c r="U21" s="9">
        <v>707</v>
      </c>
      <c r="V21" s="9"/>
      <c r="W21" s="9">
        <v>777</v>
      </c>
      <c r="X21" s="9"/>
      <c r="Y21" s="9">
        <v>608</v>
      </c>
      <c r="Z21" s="9"/>
      <c r="AA21" s="9">
        <v>510</v>
      </c>
      <c r="AB21" s="9"/>
      <c r="AC21" s="9">
        <v>495</v>
      </c>
      <c r="AD21" s="10"/>
      <c r="AE21" s="9">
        <v>451</v>
      </c>
      <c r="AF21" s="10"/>
      <c r="AG21" s="12">
        <f t="shared" si="0"/>
        <v>13214</v>
      </c>
    </row>
    <row r="22" spans="1:33" ht="21.9" customHeight="1" x14ac:dyDescent="0.3">
      <c r="A22" s="56" t="s">
        <v>34</v>
      </c>
      <c r="B22" s="57"/>
      <c r="C22" s="57"/>
      <c r="D22" s="14"/>
      <c r="E22" s="9">
        <v>62</v>
      </c>
      <c r="F22" s="9"/>
      <c r="G22" s="9">
        <v>51</v>
      </c>
      <c r="H22" s="9"/>
      <c r="I22" s="9">
        <v>38</v>
      </c>
      <c r="J22" s="9"/>
      <c r="K22" s="9">
        <v>30</v>
      </c>
      <c r="L22" s="9"/>
      <c r="M22" s="9">
        <v>32</v>
      </c>
      <c r="N22" s="9"/>
      <c r="O22" s="9">
        <v>39</v>
      </c>
      <c r="P22" s="9"/>
      <c r="Q22" s="9">
        <v>43</v>
      </c>
      <c r="R22" s="9"/>
      <c r="S22" s="9">
        <v>41</v>
      </c>
      <c r="T22" s="9"/>
      <c r="U22" s="9">
        <v>65</v>
      </c>
      <c r="V22" s="9"/>
      <c r="W22" s="9">
        <v>87</v>
      </c>
      <c r="X22" s="9"/>
      <c r="Y22" s="9">
        <v>293</v>
      </c>
      <c r="Z22" s="9"/>
      <c r="AA22" s="9">
        <v>20</v>
      </c>
      <c r="AB22" s="9"/>
      <c r="AC22" s="9">
        <v>18</v>
      </c>
      <c r="AD22" s="9"/>
      <c r="AE22" s="9">
        <v>48</v>
      </c>
      <c r="AF22" s="9"/>
      <c r="AG22" s="12">
        <f t="shared" si="0"/>
        <v>867</v>
      </c>
    </row>
    <row r="23" spans="1:33" ht="21.9" customHeight="1" x14ac:dyDescent="0.3">
      <c r="A23" s="56" t="s">
        <v>35</v>
      </c>
      <c r="B23" s="57"/>
      <c r="C23" s="57"/>
      <c r="D23" s="14"/>
      <c r="E23" s="9">
        <v>1070</v>
      </c>
      <c r="F23" s="9"/>
      <c r="G23" s="9">
        <v>944</v>
      </c>
      <c r="H23" s="9"/>
      <c r="I23" s="9">
        <v>1094</v>
      </c>
      <c r="J23" s="9"/>
      <c r="K23" s="9">
        <v>1129</v>
      </c>
      <c r="L23" s="9"/>
      <c r="M23" s="9">
        <v>983</v>
      </c>
      <c r="N23" s="9"/>
      <c r="O23" s="9">
        <v>1070</v>
      </c>
      <c r="P23" s="9"/>
      <c r="Q23" s="9">
        <v>1119</v>
      </c>
      <c r="R23" s="9"/>
      <c r="S23" s="9">
        <v>1113</v>
      </c>
      <c r="T23" s="9"/>
      <c r="U23" s="9">
        <v>1058</v>
      </c>
      <c r="V23" s="9"/>
      <c r="W23" s="9">
        <v>1086</v>
      </c>
      <c r="X23" s="9"/>
      <c r="Y23" s="9">
        <v>1138</v>
      </c>
      <c r="Z23" s="9"/>
      <c r="AA23" s="9">
        <v>1277</v>
      </c>
      <c r="AB23" s="9"/>
      <c r="AC23" s="9">
        <v>1536</v>
      </c>
      <c r="AD23" s="10"/>
      <c r="AE23" s="9">
        <v>1529</v>
      </c>
      <c r="AF23" s="10"/>
      <c r="AG23" s="12">
        <f t="shared" si="0"/>
        <v>16146</v>
      </c>
    </row>
    <row r="24" spans="1:33" ht="21.9" customHeight="1" x14ac:dyDescent="0.3">
      <c r="A24" s="56" t="s">
        <v>36</v>
      </c>
      <c r="B24" s="57"/>
      <c r="C24" s="57"/>
      <c r="D24" s="14"/>
      <c r="E24" s="9">
        <v>0</v>
      </c>
      <c r="F24" s="9"/>
      <c r="G24" s="9">
        <v>0</v>
      </c>
      <c r="H24" s="9"/>
      <c r="I24" s="9">
        <v>49</v>
      </c>
      <c r="J24" s="9"/>
      <c r="K24" s="9">
        <v>445</v>
      </c>
      <c r="L24" s="9"/>
      <c r="M24" s="9">
        <v>532</v>
      </c>
      <c r="N24" s="9"/>
      <c r="O24" s="9">
        <v>623</v>
      </c>
      <c r="P24" s="9"/>
      <c r="Q24" s="9">
        <v>636</v>
      </c>
      <c r="R24" s="9"/>
      <c r="S24" s="9">
        <v>682</v>
      </c>
      <c r="T24" s="9"/>
      <c r="U24" s="9">
        <v>733</v>
      </c>
      <c r="V24" s="9"/>
      <c r="W24" s="9">
        <v>750</v>
      </c>
      <c r="X24" s="9"/>
      <c r="Y24" s="9">
        <v>718</v>
      </c>
      <c r="Z24" s="9"/>
      <c r="AA24" s="9">
        <v>695</v>
      </c>
      <c r="AB24" s="9"/>
      <c r="AC24" s="9">
        <v>676</v>
      </c>
      <c r="AD24" s="9"/>
      <c r="AE24" s="9">
        <v>637</v>
      </c>
      <c r="AF24" s="9"/>
      <c r="AG24" s="12">
        <f t="shared" si="0"/>
        <v>7176</v>
      </c>
    </row>
    <row r="25" spans="1:33" ht="21.9" customHeight="1" x14ac:dyDescent="0.3">
      <c r="A25" s="56" t="s">
        <v>37</v>
      </c>
      <c r="B25" s="57"/>
      <c r="C25" s="57"/>
      <c r="D25" s="14"/>
      <c r="E25" s="9">
        <v>3126</v>
      </c>
      <c r="F25" s="9"/>
      <c r="G25" s="9">
        <v>4102</v>
      </c>
      <c r="H25" s="9"/>
      <c r="I25" s="9">
        <v>5441</v>
      </c>
      <c r="J25" s="9"/>
      <c r="K25" s="9">
        <v>5557</v>
      </c>
      <c r="L25" s="9"/>
      <c r="M25" s="9">
        <v>5683</v>
      </c>
      <c r="N25" s="9"/>
      <c r="O25" s="9">
        <v>4941</v>
      </c>
      <c r="P25" s="9"/>
      <c r="Q25" s="9">
        <v>4733</v>
      </c>
      <c r="R25" s="9"/>
      <c r="S25" s="9">
        <v>3668</v>
      </c>
      <c r="T25" s="9"/>
      <c r="U25" s="9">
        <v>3522</v>
      </c>
      <c r="V25" s="9"/>
      <c r="W25" s="9">
        <v>4315</v>
      </c>
      <c r="X25" s="9"/>
      <c r="Y25" s="9">
        <v>6776</v>
      </c>
      <c r="Z25" s="9"/>
      <c r="AA25" s="9">
        <v>5592</v>
      </c>
      <c r="AB25" s="9"/>
      <c r="AC25" s="9">
        <v>5550</v>
      </c>
      <c r="AD25" s="10"/>
      <c r="AE25" s="9">
        <v>5584</v>
      </c>
      <c r="AF25" s="10"/>
      <c r="AG25" s="12">
        <f t="shared" si="0"/>
        <v>68590</v>
      </c>
    </row>
    <row r="26" spans="1:33" ht="24" customHeight="1" x14ac:dyDescent="0.3">
      <c r="A26" s="65" t="s">
        <v>0</v>
      </c>
      <c r="B26" s="66"/>
      <c r="C26" s="66"/>
      <c r="D26" s="18"/>
      <c r="E26" s="17">
        <f>SUM(E4:E25)</f>
        <v>496331</v>
      </c>
      <c r="F26" s="19"/>
      <c r="G26" s="17">
        <f t="shared" ref="G26:AG26" si="1">SUM(G4:G25)</f>
        <v>504339</v>
      </c>
      <c r="H26" s="12">
        <f t="shared" si="1"/>
        <v>110752</v>
      </c>
      <c r="I26" s="17">
        <f t="shared" si="1"/>
        <v>481025</v>
      </c>
      <c r="J26" s="12">
        <f t="shared" si="1"/>
        <v>0</v>
      </c>
      <c r="K26" s="17">
        <f t="shared" si="1"/>
        <v>464014</v>
      </c>
      <c r="L26" s="12">
        <f t="shared" si="1"/>
        <v>0</v>
      </c>
      <c r="M26" s="17">
        <f t="shared" si="1"/>
        <v>456275</v>
      </c>
      <c r="N26" s="12">
        <f t="shared" si="1"/>
        <v>0</v>
      </c>
      <c r="O26" s="17">
        <f t="shared" si="1"/>
        <v>450669</v>
      </c>
      <c r="P26" s="12">
        <f t="shared" si="1"/>
        <v>0</v>
      </c>
      <c r="Q26" s="17">
        <f t="shared" si="1"/>
        <v>437465</v>
      </c>
      <c r="R26" s="12">
        <f t="shared" si="1"/>
        <v>0</v>
      </c>
      <c r="S26" s="17">
        <f t="shared" si="1"/>
        <v>411160</v>
      </c>
      <c r="T26" s="12">
        <f t="shared" si="1"/>
        <v>0</v>
      </c>
      <c r="U26" s="17">
        <f t="shared" si="1"/>
        <v>402176</v>
      </c>
      <c r="V26" s="12">
        <f t="shared" si="1"/>
        <v>0</v>
      </c>
      <c r="W26" s="17">
        <f t="shared" si="1"/>
        <v>397617</v>
      </c>
      <c r="X26" s="12">
        <f t="shared" si="1"/>
        <v>0</v>
      </c>
      <c r="Y26" s="17">
        <f t="shared" si="1"/>
        <v>386654</v>
      </c>
      <c r="Z26" s="12">
        <f t="shared" si="1"/>
        <v>0</v>
      </c>
      <c r="AA26" s="17">
        <f t="shared" si="1"/>
        <v>349620</v>
      </c>
      <c r="AB26" s="12">
        <f t="shared" si="1"/>
        <v>0</v>
      </c>
      <c r="AC26" s="17">
        <f t="shared" si="1"/>
        <v>335639</v>
      </c>
      <c r="AD26" s="12">
        <f t="shared" si="1"/>
        <v>0</v>
      </c>
      <c r="AE26" s="17">
        <f t="shared" si="1"/>
        <v>327398</v>
      </c>
      <c r="AF26" s="12"/>
      <c r="AG26" s="17">
        <f t="shared" si="1"/>
        <v>6011134</v>
      </c>
    </row>
    <row r="27" spans="1:33" x14ac:dyDescent="0.3">
      <c r="A27" s="1"/>
      <c r="B27" s="1"/>
      <c r="C27" s="13"/>
      <c r="D27" s="1"/>
      <c r="E27" s="6"/>
      <c r="F27" s="6"/>
      <c r="G27" s="6"/>
      <c r="H27" s="6"/>
      <c r="I27" s="6"/>
      <c r="J27" s="6"/>
      <c r="K27" s="6"/>
      <c r="L27" s="6"/>
      <c r="M27" s="6"/>
      <c r="N27" s="6"/>
      <c r="O27" s="4"/>
      <c r="P27" s="4"/>
      <c r="Q27" s="4"/>
      <c r="R27" s="4"/>
      <c r="S27" s="4"/>
      <c r="T27" s="4"/>
      <c r="U27" s="4"/>
      <c r="V27" s="4"/>
      <c r="W27" s="4"/>
      <c r="X27" s="4"/>
      <c r="Y27" s="6"/>
      <c r="Z27" s="6"/>
      <c r="AA27" s="6"/>
      <c r="AB27" s="6"/>
      <c r="AC27" s="6"/>
      <c r="AD27" s="6"/>
      <c r="AE27" s="6"/>
      <c r="AF27" s="6"/>
      <c r="AG27" s="6"/>
    </row>
    <row r="29" spans="1:33" x14ac:dyDescent="0.3">
      <c r="I29" s="11"/>
    </row>
  </sheetData>
  <mergeCells count="26">
    <mergeCell ref="A26:C26"/>
    <mergeCell ref="A21:C21"/>
    <mergeCell ref="A22:C22"/>
    <mergeCell ref="A23:C23"/>
    <mergeCell ref="A24:C24"/>
    <mergeCell ref="A25:C25"/>
    <mergeCell ref="A16:C16"/>
    <mergeCell ref="A17:C17"/>
    <mergeCell ref="A18:C18"/>
    <mergeCell ref="A19:C19"/>
    <mergeCell ref="A20:C20"/>
    <mergeCell ref="A15:C15"/>
    <mergeCell ref="A1:AG1"/>
    <mergeCell ref="A2:AG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23622047244094491" right="0.23622047244094491" top="0.74803149606299213" bottom="0.74803149606299213" header="0.31496062992125984" footer="0.31496062992125984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0"/>
  <sheetViews>
    <sheetView tabSelected="1" workbookViewId="0">
      <selection sqref="A1:AG1"/>
    </sheetView>
  </sheetViews>
  <sheetFormatPr defaultRowHeight="14.4" x14ac:dyDescent="0.3"/>
  <cols>
    <col min="1" max="1" width="20.6640625" customWidth="1"/>
    <col min="2" max="2" width="1" customWidth="1"/>
    <col min="3" max="3" width="6.5546875" style="5" bestFit="1" customWidth="1"/>
    <col min="4" max="15" width="6.5546875" bestFit="1" customWidth="1"/>
    <col min="16" max="16" width="7.109375" bestFit="1" customWidth="1"/>
    <col min="17" max="17" width="7.109375" customWidth="1"/>
    <col min="18" max="18" width="7.88671875" bestFit="1" customWidth="1"/>
    <col min="19" max="19" width="7.88671875" hidden="1" customWidth="1"/>
    <col min="20" max="26" width="0" hidden="1" customWidth="1"/>
  </cols>
  <sheetData>
    <row r="1" spans="1:33" x14ac:dyDescent="0.3">
      <c r="A1" s="67" t="s">
        <v>59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</row>
    <row r="2" spans="1:33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52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</row>
    <row r="3" spans="1:33" ht="15.6" x14ac:dyDescent="0.3">
      <c r="A3" s="25" t="s">
        <v>1</v>
      </c>
      <c r="B3" s="26"/>
      <c r="C3" s="27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48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</row>
    <row r="4" spans="1:33" ht="33.9" customHeight="1" x14ac:dyDescent="0.3">
      <c r="A4" s="63"/>
      <c r="B4" s="64"/>
      <c r="C4" s="23">
        <v>2001</v>
      </c>
      <c r="D4" s="23">
        <v>2002</v>
      </c>
      <c r="E4" s="23">
        <v>2003</v>
      </c>
      <c r="F4" s="23">
        <v>2004</v>
      </c>
      <c r="G4" s="23">
        <v>2005</v>
      </c>
      <c r="H4" s="23">
        <v>2006</v>
      </c>
      <c r="I4" s="23">
        <v>2007</v>
      </c>
      <c r="J4" s="23">
        <v>2008</v>
      </c>
      <c r="K4" s="23">
        <v>2009</v>
      </c>
      <c r="L4" s="23">
        <v>2010</v>
      </c>
      <c r="M4" s="23">
        <v>2011</v>
      </c>
      <c r="N4" s="23">
        <v>2012</v>
      </c>
      <c r="O4" s="23">
        <v>2013</v>
      </c>
      <c r="P4" s="23">
        <v>2014</v>
      </c>
      <c r="Q4" s="23">
        <v>2015</v>
      </c>
      <c r="R4" s="23" t="s">
        <v>41</v>
      </c>
      <c r="S4" s="49"/>
      <c r="T4" s="2"/>
    </row>
    <row r="5" spans="1:33" s="2" customFormat="1" ht="12" x14ac:dyDescent="0.25">
      <c r="A5" s="68" t="s">
        <v>16</v>
      </c>
      <c r="B5" s="69"/>
      <c r="C5" s="32">
        <v>336014</v>
      </c>
      <c r="D5" s="32">
        <v>345521</v>
      </c>
      <c r="E5" s="32">
        <v>320333</v>
      </c>
      <c r="F5" s="32">
        <v>306993</v>
      </c>
      <c r="G5" s="32">
        <v>302687</v>
      </c>
      <c r="H5" s="32">
        <v>296504</v>
      </c>
      <c r="I5" s="32">
        <v>284428</v>
      </c>
      <c r="J5" s="32">
        <v>269336</v>
      </c>
      <c r="K5" s="32">
        <v>265561</v>
      </c>
      <c r="L5" s="32">
        <v>266732</v>
      </c>
      <c r="M5" s="32">
        <v>252936</v>
      </c>
      <c r="N5" s="32">
        <v>229617</v>
      </c>
      <c r="O5" s="32">
        <v>224556</v>
      </c>
      <c r="P5" s="32">
        <v>219416</v>
      </c>
      <c r="Q5" s="32">
        <v>216470</v>
      </c>
      <c r="R5" s="33">
        <f>SUM(C5:Q5)</f>
        <v>4137104</v>
      </c>
      <c r="S5" s="33"/>
    </row>
    <row r="6" spans="1:33" s="2" customFormat="1" ht="12" x14ac:dyDescent="0.25">
      <c r="A6" s="68" t="s">
        <v>17</v>
      </c>
      <c r="B6" s="68"/>
      <c r="C6" s="20">
        <v>251</v>
      </c>
      <c r="D6" s="20">
        <v>267</v>
      </c>
      <c r="E6" s="20">
        <v>352</v>
      </c>
      <c r="F6" s="20">
        <v>387</v>
      </c>
      <c r="G6" s="20">
        <v>384</v>
      </c>
      <c r="H6" s="20">
        <v>154</v>
      </c>
      <c r="I6" s="20">
        <v>449</v>
      </c>
      <c r="J6" s="20">
        <v>415</v>
      </c>
      <c r="K6" s="20">
        <v>373</v>
      </c>
      <c r="L6" s="20">
        <v>141</v>
      </c>
      <c r="M6" s="20">
        <v>225</v>
      </c>
      <c r="N6" s="20">
        <v>170</v>
      </c>
      <c r="O6" s="20">
        <v>134</v>
      </c>
      <c r="P6" s="20">
        <v>156</v>
      </c>
      <c r="Q6" s="20">
        <v>117</v>
      </c>
      <c r="R6" s="21">
        <f>SUM(C6:Q6)</f>
        <v>3975</v>
      </c>
      <c r="S6" s="21"/>
    </row>
    <row r="7" spans="1:33" s="2" customFormat="1" ht="12" x14ac:dyDescent="0.25">
      <c r="A7" s="68" t="s">
        <v>18</v>
      </c>
      <c r="B7" s="69"/>
      <c r="C7" s="74">
        <v>1335</v>
      </c>
      <c r="D7" s="20">
        <v>1240</v>
      </c>
      <c r="E7" s="20">
        <v>1284</v>
      </c>
      <c r="F7" s="20">
        <v>1149</v>
      </c>
      <c r="G7" s="20">
        <v>1189</v>
      </c>
      <c r="H7" s="20">
        <v>1245</v>
      </c>
      <c r="I7" s="20">
        <v>1228</v>
      </c>
      <c r="J7" s="20">
        <v>1166</v>
      </c>
      <c r="K7" s="20">
        <v>1155</v>
      </c>
      <c r="L7" s="20">
        <v>1104</v>
      </c>
      <c r="M7" s="20">
        <v>1172</v>
      </c>
      <c r="N7" s="20">
        <v>1121</v>
      </c>
      <c r="O7" s="20">
        <v>1009</v>
      </c>
      <c r="P7" s="20">
        <v>1019</v>
      </c>
      <c r="Q7" s="20">
        <v>962</v>
      </c>
      <c r="R7" s="21">
        <f t="shared" ref="R7:R25" si="0">SUM(C7:Q7)</f>
        <v>17378</v>
      </c>
      <c r="S7" s="21"/>
    </row>
    <row r="8" spans="1:33" s="2" customFormat="1" ht="12" x14ac:dyDescent="0.25">
      <c r="A8" s="68" t="s">
        <v>19</v>
      </c>
      <c r="B8" s="68"/>
      <c r="C8" s="20">
        <v>1846</v>
      </c>
      <c r="D8" s="20">
        <v>1810</v>
      </c>
      <c r="E8" s="20">
        <v>1695</v>
      </c>
      <c r="F8" s="20">
        <v>1669</v>
      </c>
      <c r="G8" s="20">
        <v>1618</v>
      </c>
      <c r="H8" s="20">
        <v>1693</v>
      </c>
      <c r="I8" s="20">
        <v>1365</v>
      </c>
      <c r="J8" s="20">
        <v>1233</v>
      </c>
      <c r="K8" s="20">
        <v>1213</v>
      </c>
      <c r="L8" s="20">
        <v>1211</v>
      </c>
      <c r="M8" s="20">
        <v>1138</v>
      </c>
      <c r="N8" s="20">
        <v>1204</v>
      </c>
      <c r="O8" s="20">
        <v>1023</v>
      </c>
      <c r="P8" s="20">
        <v>1041</v>
      </c>
      <c r="Q8" s="20">
        <v>967</v>
      </c>
      <c r="R8" s="21">
        <f t="shared" si="0"/>
        <v>20726</v>
      </c>
      <c r="S8" s="21"/>
    </row>
    <row r="9" spans="1:33" s="2" customFormat="1" ht="12" x14ac:dyDescent="0.25">
      <c r="A9" s="68" t="s">
        <v>20</v>
      </c>
      <c r="B9" s="69"/>
      <c r="C9" s="20">
        <v>3904</v>
      </c>
      <c r="D9" s="20">
        <v>3582</v>
      </c>
      <c r="E9" s="20">
        <v>3182</v>
      </c>
      <c r="F9" s="20">
        <v>3077</v>
      </c>
      <c r="G9" s="20">
        <v>2462</v>
      </c>
      <c r="H9" s="20">
        <v>3080</v>
      </c>
      <c r="I9" s="20">
        <v>2168</v>
      </c>
      <c r="J9" s="20">
        <v>2153</v>
      </c>
      <c r="K9" s="20">
        <v>1965</v>
      </c>
      <c r="L9" s="20">
        <v>2165</v>
      </c>
      <c r="M9" s="20">
        <v>1603</v>
      </c>
      <c r="N9" s="20">
        <v>1544</v>
      </c>
      <c r="O9" s="20">
        <v>1449</v>
      </c>
      <c r="P9" s="20">
        <v>1370</v>
      </c>
      <c r="Q9" s="20">
        <v>1264</v>
      </c>
      <c r="R9" s="21">
        <f t="shared" si="0"/>
        <v>34968</v>
      </c>
      <c r="S9" s="47">
        <f>O7+O9+O10+O11</f>
        <v>3793</v>
      </c>
      <c r="T9" s="47">
        <f>P7+P9+P10+P11</f>
        <v>3686</v>
      </c>
      <c r="U9" s="47">
        <f>R7+R9+R10+R11</f>
        <v>73949</v>
      </c>
    </row>
    <row r="10" spans="1:33" s="2" customFormat="1" ht="12" x14ac:dyDescent="0.25">
      <c r="A10" s="68" t="s">
        <v>21</v>
      </c>
      <c r="B10" s="68"/>
      <c r="C10" s="20">
        <v>1372</v>
      </c>
      <c r="D10" s="20">
        <v>1077</v>
      </c>
      <c r="E10" s="20">
        <v>1194</v>
      </c>
      <c r="F10" s="20">
        <v>1088</v>
      </c>
      <c r="G10" s="20">
        <v>1120</v>
      </c>
      <c r="H10" s="20">
        <v>1128</v>
      </c>
      <c r="I10" s="20">
        <v>1119</v>
      </c>
      <c r="J10" s="20">
        <v>1059</v>
      </c>
      <c r="K10" s="20">
        <v>917</v>
      </c>
      <c r="L10" s="20">
        <v>969</v>
      </c>
      <c r="M10" s="20">
        <v>1220</v>
      </c>
      <c r="N10" s="20">
        <v>1173</v>
      </c>
      <c r="O10" s="20">
        <v>1156</v>
      </c>
      <c r="P10" s="20">
        <v>1139</v>
      </c>
      <c r="Q10" s="20">
        <v>1120</v>
      </c>
      <c r="R10" s="21">
        <f t="shared" si="0"/>
        <v>16851</v>
      </c>
      <c r="S10" s="2">
        <f>O5/S9</f>
        <v>59.202741892960717</v>
      </c>
      <c r="T10" s="2">
        <f>P5/T9</f>
        <v>59.52685838307108</v>
      </c>
      <c r="U10" s="2">
        <f>R5/U9</f>
        <v>55.945367753451706</v>
      </c>
    </row>
    <row r="11" spans="1:33" s="2" customFormat="1" ht="12" x14ac:dyDescent="0.25">
      <c r="A11" s="68" t="s">
        <v>22</v>
      </c>
      <c r="B11" s="69"/>
      <c r="C11" s="20">
        <v>554</v>
      </c>
      <c r="D11" s="20">
        <v>508</v>
      </c>
      <c r="E11" s="20">
        <v>436</v>
      </c>
      <c r="F11" s="20">
        <v>451</v>
      </c>
      <c r="G11" s="20">
        <v>380</v>
      </c>
      <c r="H11" s="20">
        <v>378</v>
      </c>
      <c r="I11" s="20">
        <v>325</v>
      </c>
      <c r="J11" s="20">
        <v>304</v>
      </c>
      <c r="K11" s="20">
        <v>268</v>
      </c>
      <c r="L11" s="20">
        <v>239</v>
      </c>
      <c r="M11" s="20">
        <v>215</v>
      </c>
      <c r="N11" s="20">
        <v>206</v>
      </c>
      <c r="O11" s="20">
        <v>179</v>
      </c>
      <c r="P11" s="20">
        <v>158</v>
      </c>
      <c r="Q11" s="20">
        <v>151</v>
      </c>
      <c r="R11" s="21">
        <f t="shared" si="0"/>
        <v>4752</v>
      </c>
      <c r="S11" s="21"/>
    </row>
    <row r="12" spans="1:33" s="2" customFormat="1" ht="12" x14ac:dyDescent="0.25">
      <c r="A12" s="68" t="s">
        <v>23</v>
      </c>
      <c r="B12" s="69"/>
      <c r="C12" s="20">
        <v>25357</v>
      </c>
      <c r="D12" s="20">
        <v>27511</v>
      </c>
      <c r="E12" s="20">
        <v>26345</v>
      </c>
      <c r="F12" s="20">
        <v>25397</v>
      </c>
      <c r="G12" s="20">
        <v>25390</v>
      </c>
      <c r="H12" s="20">
        <v>25151</v>
      </c>
      <c r="I12" s="20">
        <v>24712</v>
      </c>
      <c r="J12" s="20">
        <v>23510</v>
      </c>
      <c r="K12" s="20">
        <v>21740</v>
      </c>
      <c r="L12" s="20">
        <v>21817</v>
      </c>
      <c r="M12" s="20">
        <v>20552</v>
      </c>
      <c r="N12" s="20">
        <v>18518</v>
      </c>
      <c r="O12" s="20">
        <v>17550</v>
      </c>
      <c r="P12" s="20">
        <v>17057</v>
      </c>
      <c r="Q12" s="20">
        <v>16527</v>
      </c>
      <c r="R12" s="21">
        <f t="shared" si="0"/>
        <v>337134</v>
      </c>
      <c r="S12" s="21"/>
    </row>
    <row r="13" spans="1:33" s="2" customFormat="1" ht="12" x14ac:dyDescent="0.25">
      <c r="A13" s="68" t="s">
        <v>24</v>
      </c>
      <c r="B13" s="69"/>
      <c r="C13" s="20">
        <v>1625</v>
      </c>
      <c r="D13" s="20">
        <v>1349</v>
      </c>
      <c r="E13" s="20">
        <v>1162</v>
      </c>
      <c r="F13" s="20">
        <v>1006</v>
      </c>
      <c r="G13" s="20">
        <v>982</v>
      </c>
      <c r="H13" s="20">
        <v>950</v>
      </c>
      <c r="I13" s="20">
        <v>844</v>
      </c>
      <c r="J13" s="20">
        <v>686</v>
      </c>
      <c r="K13" s="20">
        <v>640</v>
      </c>
      <c r="L13" s="20">
        <v>551</v>
      </c>
      <c r="M13" s="20">
        <v>568</v>
      </c>
      <c r="N13" s="20">
        <v>396</v>
      </c>
      <c r="O13" s="20">
        <v>348</v>
      </c>
      <c r="P13" s="20">
        <v>346</v>
      </c>
      <c r="Q13" s="20">
        <v>342</v>
      </c>
      <c r="R13" s="21">
        <f t="shared" si="0"/>
        <v>11795</v>
      </c>
      <c r="S13" s="21"/>
    </row>
    <row r="14" spans="1:33" s="2" customFormat="1" ht="12" x14ac:dyDescent="0.25">
      <c r="A14" s="68" t="s">
        <v>25</v>
      </c>
      <c r="B14" s="69"/>
      <c r="C14" s="20">
        <v>3478</v>
      </c>
      <c r="D14" s="20">
        <v>2982</v>
      </c>
      <c r="E14" s="20">
        <v>2732</v>
      </c>
      <c r="F14" s="20">
        <v>2754</v>
      </c>
      <c r="G14" s="20">
        <v>2843</v>
      </c>
      <c r="H14" s="20">
        <v>2681</v>
      </c>
      <c r="I14" s="20">
        <v>2714</v>
      </c>
      <c r="J14" s="20">
        <v>2295</v>
      </c>
      <c r="K14" s="20">
        <v>1893</v>
      </c>
      <c r="L14" s="20">
        <v>1938</v>
      </c>
      <c r="M14" s="20">
        <v>1886</v>
      </c>
      <c r="N14" s="20">
        <v>1680</v>
      </c>
      <c r="O14" s="20">
        <v>1600</v>
      </c>
      <c r="P14" s="20">
        <v>1594</v>
      </c>
      <c r="Q14" s="20">
        <v>1495</v>
      </c>
      <c r="R14" s="21">
        <f t="shared" si="0"/>
        <v>34565</v>
      </c>
      <c r="S14" s="21"/>
    </row>
    <row r="15" spans="1:33" s="2" customFormat="1" ht="12" x14ac:dyDescent="0.25">
      <c r="A15" s="68" t="s">
        <v>26</v>
      </c>
      <c r="B15" s="69"/>
      <c r="C15" s="20">
        <v>1078</v>
      </c>
      <c r="D15" s="20">
        <v>1268</v>
      </c>
      <c r="E15" s="20">
        <v>1178</v>
      </c>
      <c r="F15" s="20">
        <v>1278</v>
      </c>
      <c r="G15" s="20">
        <v>1308</v>
      </c>
      <c r="H15" s="20">
        <v>1291</v>
      </c>
      <c r="I15" s="20">
        <v>1272</v>
      </c>
      <c r="J15" s="20">
        <v>1234</v>
      </c>
      <c r="K15" s="20">
        <v>1179</v>
      </c>
      <c r="L15" s="20">
        <v>1155</v>
      </c>
      <c r="M15" s="20">
        <v>1177</v>
      </c>
      <c r="N15" s="20">
        <v>1099</v>
      </c>
      <c r="O15" s="20">
        <v>1059</v>
      </c>
      <c r="P15" s="20">
        <v>1157</v>
      </c>
      <c r="Q15" s="20">
        <v>1134</v>
      </c>
      <c r="R15" s="21">
        <f t="shared" si="0"/>
        <v>17867</v>
      </c>
      <c r="S15" s="21"/>
    </row>
    <row r="16" spans="1:33" s="2" customFormat="1" ht="12" x14ac:dyDescent="0.25">
      <c r="A16" s="68" t="s">
        <v>27</v>
      </c>
      <c r="B16" s="69"/>
      <c r="C16" s="20">
        <v>646</v>
      </c>
      <c r="D16" s="20">
        <v>1375</v>
      </c>
      <c r="E16" s="20">
        <v>1460</v>
      </c>
      <c r="F16" s="20">
        <v>1367</v>
      </c>
      <c r="G16" s="20">
        <v>1474</v>
      </c>
      <c r="H16" s="20">
        <v>1541</v>
      </c>
      <c r="I16" s="20">
        <v>1513</v>
      </c>
      <c r="J16" s="20">
        <v>1486</v>
      </c>
      <c r="K16" s="20">
        <v>1167</v>
      </c>
      <c r="L16" s="20">
        <v>1235</v>
      </c>
      <c r="M16" s="20">
        <v>1315</v>
      </c>
      <c r="N16" s="20">
        <v>1129</v>
      </c>
      <c r="O16" s="20">
        <v>1027</v>
      </c>
      <c r="P16" s="20">
        <v>1203</v>
      </c>
      <c r="Q16" s="20">
        <v>1202</v>
      </c>
      <c r="R16" s="21">
        <f t="shared" si="0"/>
        <v>19140</v>
      </c>
      <c r="S16" s="21"/>
    </row>
    <row r="17" spans="1:21" s="2" customFormat="1" ht="12" x14ac:dyDescent="0.25">
      <c r="A17" s="68" t="s">
        <v>28</v>
      </c>
      <c r="B17" s="69"/>
      <c r="C17" s="20">
        <v>638</v>
      </c>
      <c r="D17" s="20">
        <v>637</v>
      </c>
      <c r="E17" s="20">
        <v>523</v>
      </c>
      <c r="F17" s="20">
        <v>569</v>
      </c>
      <c r="G17" s="20">
        <v>562</v>
      </c>
      <c r="H17" s="20">
        <v>515</v>
      </c>
      <c r="I17" s="20">
        <v>494</v>
      </c>
      <c r="J17" s="20">
        <v>456</v>
      </c>
      <c r="K17" s="20">
        <v>466</v>
      </c>
      <c r="L17" s="20">
        <v>452</v>
      </c>
      <c r="M17" s="20">
        <v>481</v>
      </c>
      <c r="N17" s="20">
        <v>449</v>
      </c>
      <c r="O17" s="20">
        <v>429</v>
      </c>
      <c r="P17" s="20">
        <v>472</v>
      </c>
      <c r="Q17" s="20">
        <v>356</v>
      </c>
      <c r="R17" s="21">
        <f t="shared" si="0"/>
        <v>7499</v>
      </c>
      <c r="S17" s="21"/>
    </row>
    <row r="18" spans="1:21" s="2" customFormat="1" ht="12" x14ac:dyDescent="0.25">
      <c r="A18" s="68" t="s">
        <v>29</v>
      </c>
      <c r="B18" s="69"/>
      <c r="C18" s="20">
        <v>12498</v>
      </c>
      <c r="D18" s="20">
        <v>12698</v>
      </c>
      <c r="E18" s="20">
        <v>12804</v>
      </c>
      <c r="F18" s="20">
        <v>13231</v>
      </c>
      <c r="G18" s="20">
        <v>14127</v>
      </c>
      <c r="H18" s="20">
        <v>14977</v>
      </c>
      <c r="I18" s="20">
        <v>15713</v>
      </c>
      <c r="J18" s="20">
        <v>15636</v>
      </c>
      <c r="K18" s="20">
        <v>15874</v>
      </c>
      <c r="L18" s="20">
        <v>15659</v>
      </c>
      <c r="M18" s="20">
        <v>17440</v>
      </c>
      <c r="N18" s="20">
        <v>18033</v>
      </c>
      <c r="O18" s="20">
        <v>17780</v>
      </c>
      <c r="P18" s="20">
        <v>18055</v>
      </c>
      <c r="Q18" s="20">
        <v>17437</v>
      </c>
      <c r="R18" s="21">
        <f t="shared" si="0"/>
        <v>231962</v>
      </c>
      <c r="S18" s="21"/>
    </row>
    <row r="19" spans="1:21" s="2" customFormat="1" ht="12" x14ac:dyDescent="0.25">
      <c r="A19" s="68" t="s">
        <v>30</v>
      </c>
      <c r="B19" s="69"/>
      <c r="C19" s="20">
        <v>59921</v>
      </c>
      <c r="D19" s="20">
        <v>53281</v>
      </c>
      <c r="E19" s="20">
        <v>53881</v>
      </c>
      <c r="F19" s="20">
        <v>47065</v>
      </c>
      <c r="G19" s="20">
        <v>40530</v>
      </c>
      <c r="H19" s="20">
        <v>36842</v>
      </c>
      <c r="I19" s="20">
        <v>33205</v>
      </c>
      <c r="J19" s="20">
        <v>28665</v>
      </c>
      <c r="K19" s="20">
        <v>26652</v>
      </c>
      <c r="L19" s="20">
        <v>22611</v>
      </c>
      <c r="M19" s="20">
        <v>21012</v>
      </c>
      <c r="N19" s="20">
        <v>17632</v>
      </c>
      <c r="O19" s="20">
        <v>15006</v>
      </c>
      <c r="P19" s="20">
        <v>13341</v>
      </c>
      <c r="Q19" s="20">
        <v>12489</v>
      </c>
      <c r="R19" s="21">
        <f t="shared" si="0"/>
        <v>482133</v>
      </c>
      <c r="S19" s="21"/>
    </row>
    <row r="20" spans="1:21" s="2" customFormat="1" ht="12" x14ac:dyDescent="0.25">
      <c r="A20" s="68" t="s">
        <v>31</v>
      </c>
      <c r="B20" s="69"/>
      <c r="C20" s="20">
        <v>29091</v>
      </c>
      <c r="D20" s="20">
        <v>30592</v>
      </c>
      <c r="E20" s="20">
        <v>32393</v>
      </c>
      <c r="F20" s="20">
        <v>35347</v>
      </c>
      <c r="G20" s="20">
        <v>38102</v>
      </c>
      <c r="H20" s="20">
        <v>41360</v>
      </c>
      <c r="I20" s="20">
        <v>44927</v>
      </c>
      <c r="J20" s="20">
        <v>41040</v>
      </c>
      <c r="K20" s="20">
        <v>48764</v>
      </c>
      <c r="L20" s="20">
        <v>46957</v>
      </c>
      <c r="M20" s="20">
        <v>48089</v>
      </c>
      <c r="N20" s="20">
        <v>42155</v>
      </c>
      <c r="O20" s="20">
        <v>37994</v>
      </c>
      <c r="P20" s="20">
        <v>36661</v>
      </c>
      <c r="Q20" s="20">
        <v>37847</v>
      </c>
      <c r="R20" s="21">
        <f t="shared" si="0"/>
        <v>591319</v>
      </c>
      <c r="S20" s="21"/>
    </row>
    <row r="21" spans="1:21" s="2" customFormat="1" ht="12" x14ac:dyDescent="0.25">
      <c r="A21" s="68" t="s">
        <v>32</v>
      </c>
      <c r="B21" s="69"/>
      <c r="C21" s="20">
        <v>11177</v>
      </c>
      <c r="D21" s="20">
        <v>12214</v>
      </c>
      <c r="E21" s="20">
        <v>12334</v>
      </c>
      <c r="F21" s="20">
        <v>12906</v>
      </c>
      <c r="G21" s="20">
        <v>12794</v>
      </c>
      <c r="H21" s="20">
        <v>13595</v>
      </c>
      <c r="I21" s="20">
        <v>13680</v>
      </c>
      <c r="J21" s="20">
        <v>14280</v>
      </c>
      <c r="K21" s="20">
        <v>6264</v>
      </c>
      <c r="L21" s="20">
        <v>5666</v>
      </c>
      <c r="M21" s="20">
        <v>6092</v>
      </c>
      <c r="N21" s="20">
        <v>5400</v>
      </c>
      <c r="O21" s="20">
        <v>5065</v>
      </c>
      <c r="P21" s="20">
        <v>4964</v>
      </c>
      <c r="Q21" s="20">
        <v>5034</v>
      </c>
      <c r="R21" s="21">
        <f t="shared" si="0"/>
        <v>141465</v>
      </c>
      <c r="S21" s="21"/>
    </row>
    <row r="22" spans="1:21" s="2" customFormat="1" ht="12" x14ac:dyDescent="0.25">
      <c r="A22" s="68" t="s">
        <v>33</v>
      </c>
      <c r="B22" s="69"/>
      <c r="C22" s="20">
        <v>1288</v>
      </c>
      <c r="D22" s="20">
        <v>1330</v>
      </c>
      <c r="E22" s="20">
        <v>1115</v>
      </c>
      <c r="F22" s="20">
        <v>1119</v>
      </c>
      <c r="G22" s="20">
        <v>1093</v>
      </c>
      <c r="H22" s="20">
        <v>911</v>
      </c>
      <c r="I22" s="20">
        <v>778</v>
      </c>
      <c r="J22" s="20">
        <v>702</v>
      </c>
      <c r="K22" s="20">
        <v>707</v>
      </c>
      <c r="L22" s="20">
        <v>777</v>
      </c>
      <c r="M22" s="20">
        <v>608</v>
      </c>
      <c r="N22" s="20">
        <v>510</v>
      </c>
      <c r="O22" s="20">
        <v>495</v>
      </c>
      <c r="P22" s="20">
        <v>451</v>
      </c>
      <c r="Q22" s="20">
        <v>371</v>
      </c>
      <c r="R22" s="21">
        <f t="shared" si="0"/>
        <v>12255</v>
      </c>
      <c r="S22" s="21"/>
    </row>
    <row r="23" spans="1:21" s="2" customFormat="1" ht="12" x14ac:dyDescent="0.25">
      <c r="A23" s="68" t="s">
        <v>34</v>
      </c>
      <c r="B23" s="69"/>
      <c r="C23" s="34">
        <v>62</v>
      </c>
      <c r="D23" s="34">
        <v>51</v>
      </c>
      <c r="E23" s="34">
        <v>38</v>
      </c>
      <c r="F23" s="34">
        <v>30</v>
      </c>
      <c r="G23" s="34">
        <v>32</v>
      </c>
      <c r="H23" s="34">
        <v>39</v>
      </c>
      <c r="I23" s="34">
        <v>43</v>
      </c>
      <c r="J23" s="34">
        <v>41</v>
      </c>
      <c r="K23" s="34">
        <v>65</v>
      </c>
      <c r="L23" s="34">
        <v>87</v>
      </c>
      <c r="M23" s="34">
        <v>293</v>
      </c>
      <c r="N23" s="34">
        <v>20</v>
      </c>
      <c r="O23" s="34">
        <v>18</v>
      </c>
      <c r="P23" s="34">
        <v>48</v>
      </c>
      <c r="Q23" s="34">
        <v>31</v>
      </c>
      <c r="R23" s="35">
        <f t="shared" ref="R23" si="1">SUM(C23:P23)</f>
        <v>867</v>
      </c>
      <c r="S23" s="35"/>
    </row>
    <row r="24" spans="1:21" s="2" customFormat="1" ht="12" x14ac:dyDescent="0.25">
      <c r="A24" s="68" t="s">
        <v>35</v>
      </c>
      <c r="B24" s="69"/>
      <c r="C24" s="20">
        <v>1070</v>
      </c>
      <c r="D24" s="20">
        <v>944</v>
      </c>
      <c r="E24" s="20">
        <v>1094</v>
      </c>
      <c r="F24" s="20">
        <v>1129</v>
      </c>
      <c r="G24" s="20">
        <v>983</v>
      </c>
      <c r="H24" s="20">
        <v>1070</v>
      </c>
      <c r="I24" s="20">
        <v>1119</v>
      </c>
      <c r="J24" s="20">
        <v>1113</v>
      </c>
      <c r="K24" s="20">
        <v>1058</v>
      </c>
      <c r="L24" s="20">
        <v>1086</v>
      </c>
      <c r="M24" s="20">
        <v>1138</v>
      </c>
      <c r="N24" s="20">
        <v>1277</v>
      </c>
      <c r="O24" s="20">
        <v>1536</v>
      </c>
      <c r="P24" s="20">
        <v>1529</v>
      </c>
      <c r="Q24" s="20">
        <v>1603</v>
      </c>
      <c r="R24" s="21">
        <f t="shared" si="0"/>
        <v>17749</v>
      </c>
      <c r="S24" s="21"/>
      <c r="U24" s="2">
        <f>O24/L24*100</f>
        <v>141.43646408839777</v>
      </c>
    </row>
    <row r="25" spans="1:21" s="2" customFormat="1" ht="12" x14ac:dyDescent="0.25">
      <c r="A25" s="68" t="s">
        <v>36</v>
      </c>
      <c r="B25" s="69"/>
      <c r="C25" s="20">
        <v>0</v>
      </c>
      <c r="D25" s="20">
        <v>0</v>
      </c>
      <c r="E25" s="20">
        <v>49</v>
      </c>
      <c r="F25" s="20">
        <v>445</v>
      </c>
      <c r="G25" s="20">
        <v>532</v>
      </c>
      <c r="H25" s="20">
        <v>623</v>
      </c>
      <c r="I25" s="20">
        <v>636</v>
      </c>
      <c r="J25" s="20">
        <v>682</v>
      </c>
      <c r="K25" s="20">
        <v>733</v>
      </c>
      <c r="L25" s="20">
        <v>750</v>
      </c>
      <c r="M25" s="20">
        <v>718</v>
      </c>
      <c r="N25" s="20">
        <v>695</v>
      </c>
      <c r="O25" s="20">
        <v>676</v>
      </c>
      <c r="P25" s="20">
        <v>637</v>
      </c>
      <c r="Q25" s="20">
        <v>590</v>
      </c>
      <c r="R25" s="21">
        <f t="shared" si="0"/>
        <v>7766</v>
      </c>
      <c r="S25" s="21"/>
    </row>
    <row r="26" spans="1:21" s="2" customFormat="1" ht="12" x14ac:dyDescent="0.25">
      <c r="A26" s="68" t="s">
        <v>37</v>
      </c>
      <c r="B26" s="69"/>
      <c r="C26" s="20">
        <v>3126</v>
      </c>
      <c r="D26" s="20">
        <v>4102</v>
      </c>
      <c r="E26" s="20">
        <v>5441</v>
      </c>
      <c r="F26" s="20">
        <v>5557</v>
      </c>
      <c r="G26" s="20">
        <v>5683</v>
      </c>
      <c r="H26" s="20">
        <v>4941</v>
      </c>
      <c r="I26" s="20">
        <v>4733</v>
      </c>
      <c r="J26" s="20">
        <v>3668</v>
      </c>
      <c r="K26" s="20">
        <v>3522</v>
      </c>
      <c r="L26" s="20">
        <v>4315</v>
      </c>
      <c r="M26" s="20">
        <v>6776</v>
      </c>
      <c r="N26" s="20">
        <v>5592</v>
      </c>
      <c r="O26" s="20">
        <v>5550</v>
      </c>
      <c r="P26" s="20">
        <v>5584</v>
      </c>
      <c r="Q26" s="20">
        <v>5472</v>
      </c>
      <c r="R26" s="21">
        <f>SUM(C26:Q26)</f>
        <v>74062</v>
      </c>
      <c r="S26" s="21"/>
    </row>
    <row r="27" spans="1:21" s="2" customFormat="1" ht="12" x14ac:dyDescent="0.25">
      <c r="A27" s="70" t="s">
        <v>40</v>
      </c>
      <c r="B27" s="71"/>
      <c r="C27" s="75">
        <f>SUM(C5:C26)</f>
        <v>496331</v>
      </c>
      <c r="D27" s="76">
        <f t="shared" ref="D27:Q27" si="2">SUM(D5:D26)</f>
        <v>504339</v>
      </c>
      <c r="E27" s="22">
        <f t="shared" si="2"/>
        <v>481025</v>
      </c>
      <c r="F27" s="22">
        <f t="shared" si="2"/>
        <v>464014</v>
      </c>
      <c r="G27" s="22">
        <f t="shared" si="2"/>
        <v>456275</v>
      </c>
      <c r="H27" s="22">
        <f t="shared" si="2"/>
        <v>450669</v>
      </c>
      <c r="I27" s="22">
        <f t="shared" si="2"/>
        <v>437465</v>
      </c>
      <c r="J27" s="22">
        <f t="shared" si="2"/>
        <v>411160</v>
      </c>
      <c r="K27" s="22">
        <f t="shared" si="2"/>
        <v>402176</v>
      </c>
      <c r="L27" s="22">
        <f t="shared" si="2"/>
        <v>397617</v>
      </c>
      <c r="M27" s="22">
        <f t="shared" si="2"/>
        <v>386654</v>
      </c>
      <c r="N27" s="22">
        <f t="shared" si="2"/>
        <v>349620</v>
      </c>
      <c r="O27" s="22">
        <f t="shared" si="2"/>
        <v>335639</v>
      </c>
      <c r="P27" s="22">
        <f t="shared" si="2"/>
        <v>327398</v>
      </c>
      <c r="Q27" s="36">
        <f t="shared" si="2"/>
        <v>322981</v>
      </c>
      <c r="R27" s="46">
        <f>SUM(R5:R26)</f>
        <v>6223332</v>
      </c>
      <c r="S27" s="50"/>
    </row>
    <row r="28" spans="1:21" x14ac:dyDescent="0.3">
      <c r="A28" s="73" t="s">
        <v>62</v>
      </c>
      <c r="B28" s="1"/>
      <c r="C28" s="6"/>
      <c r="D28" s="6"/>
      <c r="E28" s="6"/>
      <c r="F28" s="6"/>
      <c r="G28" s="6"/>
      <c r="H28" s="4"/>
      <c r="I28" s="4"/>
      <c r="J28" s="4"/>
      <c r="K28" s="4"/>
      <c r="L28" s="4"/>
      <c r="M28" s="6"/>
      <c r="N28" s="6"/>
      <c r="O28" s="6"/>
      <c r="P28" s="6"/>
      <c r="Q28" s="6"/>
      <c r="R28" s="6"/>
      <c r="S28" s="51"/>
    </row>
    <row r="30" spans="1:21" x14ac:dyDescent="0.3">
      <c r="E30" s="11"/>
    </row>
  </sheetData>
  <mergeCells count="25">
    <mergeCell ref="A26:B26"/>
    <mergeCell ref="A27:B27"/>
    <mergeCell ref="A20:B20"/>
    <mergeCell ref="A21:B21"/>
    <mergeCell ref="A22:B22"/>
    <mergeCell ref="A23:B23"/>
    <mergeCell ref="A24:B24"/>
    <mergeCell ref="A25:B25"/>
    <mergeCell ref="A19:B19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:AG1"/>
    <mergeCell ref="A4:B4"/>
    <mergeCell ref="A5:B5"/>
    <mergeCell ref="A6:B6"/>
    <mergeCell ref="A7:B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0"/>
  <sheetViews>
    <sheetView workbookViewId="0">
      <selection sqref="A1:AG1"/>
    </sheetView>
  </sheetViews>
  <sheetFormatPr defaultRowHeight="14.4" x14ac:dyDescent="0.3"/>
  <cols>
    <col min="1" max="1" width="20.6640625" customWidth="1"/>
    <col min="2" max="2" width="1" customWidth="1"/>
    <col min="3" max="3" width="6.5546875" style="5" bestFit="1" customWidth="1"/>
    <col min="4" max="16" width="6.5546875" bestFit="1" customWidth="1"/>
    <col min="17" max="17" width="6.5546875" customWidth="1"/>
    <col min="18" max="18" width="7.88671875" bestFit="1" customWidth="1"/>
  </cols>
  <sheetData>
    <row r="1" spans="1:33" x14ac:dyDescent="0.3">
      <c r="A1" s="67" t="s">
        <v>59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</row>
    <row r="2" spans="1:33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52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</row>
    <row r="3" spans="1:33" ht="15.6" x14ac:dyDescent="0.3">
      <c r="A3" s="25" t="s">
        <v>60</v>
      </c>
      <c r="B3" s="26"/>
      <c r="C3" s="27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</row>
    <row r="4" spans="1:33" ht="33.9" customHeight="1" x14ac:dyDescent="0.3">
      <c r="A4" s="63" t="s">
        <v>15</v>
      </c>
      <c r="B4" s="64"/>
      <c r="C4" s="23">
        <v>2001</v>
      </c>
      <c r="D4" s="23">
        <v>2002</v>
      </c>
      <c r="E4" s="23">
        <v>2003</v>
      </c>
      <c r="F4" s="23">
        <v>2004</v>
      </c>
      <c r="G4" s="23">
        <v>2005</v>
      </c>
      <c r="H4" s="23">
        <v>2006</v>
      </c>
      <c r="I4" s="23">
        <v>2007</v>
      </c>
      <c r="J4" s="23">
        <v>2008</v>
      </c>
      <c r="K4" s="23">
        <v>2009</v>
      </c>
      <c r="L4" s="23">
        <v>2010</v>
      </c>
      <c r="M4" s="23">
        <v>2011</v>
      </c>
      <c r="N4" s="23">
        <v>2012</v>
      </c>
      <c r="O4" s="23">
        <v>2013</v>
      </c>
      <c r="P4" s="23">
        <v>2014</v>
      </c>
      <c r="Q4" s="23">
        <v>2015</v>
      </c>
      <c r="R4" s="23" t="s">
        <v>41</v>
      </c>
      <c r="S4" s="2"/>
    </row>
    <row r="5" spans="1:33" s="2" customFormat="1" ht="12" x14ac:dyDescent="0.25">
      <c r="A5" s="68" t="s">
        <v>16</v>
      </c>
      <c r="B5" s="69"/>
      <c r="C5" s="54">
        <f>V.A.!C5/V.A.!C27*100</f>
        <v>67.699579514477236</v>
      </c>
      <c r="D5" s="54">
        <f>V.A.!D5/V.A.!D27*100</f>
        <v>68.509673057209525</v>
      </c>
      <c r="E5" s="54">
        <f>V.A.!E5/V.A.!E27*100</f>
        <v>66.593836079205857</v>
      </c>
      <c r="F5" s="54">
        <f>V.A.!F5/V.A.!F27*100</f>
        <v>66.160288267164361</v>
      </c>
      <c r="G5" s="54">
        <f>V.A.!G5/V.A.!G27*100</f>
        <v>66.338721165963506</v>
      </c>
      <c r="H5" s="54">
        <f>V.A.!H5/V.A.!H27*100</f>
        <v>65.791967053425012</v>
      </c>
      <c r="I5" s="54">
        <f>V.A.!I5/V.A.!I27*100</f>
        <v>65.017315670967974</v>
      </c>
      <c r="J5" s="54">
        <f>V.A.!J5/V.A.!J27*100</f>
        <v>65.506372215196023</v>
      </c>
      <c r="K5" s="54">
        <f>V.A.!K5/V.A.!K27*100</f>
        <v>66.031041136218974</v>
      </c>
      <c r="L5" s="54">
        <f>V.A.!L5/V.A.!L27*100</f>
        <v>67.082644856733992</v>
      </c>
      <c r="M5" s="54">
        <f>V.A.!M5/V.A.!M27*100</f>
        <v>65.416625717049342</v>
      </c>
      <c r="N5" s="54">
        <f>V.A.!N5/V.A.!N27*100</f>
        <v>65.676162690921572</v>
      </c>
      <c r="O5" s="54">
        <f>V.A.!O5/V.A.!O27*100</f>
        <v>66.90402486004308</v>
      </c>
      <c r="P5" s="54">
        <f>V.A.!P5/V.A.!P27*100</f>
        <v>67.018124728923212</v>
      </c>
      <c r="Q5" s="54">
        <f>V.A.!Q5/V.A.!Q27*100</f>
        <v>67.022518352472744</v>
      </c>
      <c r="R5" s="55">
        <f>V.A.!R5/V.A.!R27*100</f>
        <v>66.477314724652331</v>
      </c>
    </row>
    <row r="6" spans="1:33" s="2" customFormat="1" ht="12" x14ac:dyDescent="0.25">
      <c r="A6" s="68" t="s">
        <v>17</v>
      </c>
      <c r="B6" s="68"/>
      <c r="C6" s="29">
        <f>V.A.!C6/V.A.!C27*100</f>
        <v>5.0571090663287202E-2</v>
      </c>
      <c r="D6" s="29">
        <f>V.A.!D6/V.A.!D27*100</f>
        <v>5.2940581632592368E-2</v>
      </c>
      <c r="E6" s="29">
        <f>V.A.!E6/V.A.!E27*100</f>
        <v>7.3177069798866998E-2</v>
      </c>
      <c r="F6" s="29">
        <f>V.A.!F6/V.A.!F27*100</f>
        <v>8.3402655954346205E-2</v>
      </c>
      <c r="G6" s="29">
        <f>V.A.!G6/V.A.!G27*100</f>
        <v>8.4159772067283978E-2</v>
      </c>
      <c r="H6" s="29">
        <f>V.A.!H6/V.A.!H27*100</f>
        <v>3.4171420710099876E-2</v>
      </c>
      <c r="I6" s="29">
        <f>V.A.!I6/V.A.!I27*100</f>
        <v>0.10263678237116111</v>
      </c>
      <c r="J6" s="29">
        <f>V.A.!J6/V.A.!J27*100</f>
        <v>0.1009339429905633</v>
      </c>
      <c r="K6" s="29">
        <f>V.A.!K6/V.A.!K27*100</f>
        <v>9.2745464672183323E-2</v>
      </c>
      <c r="L6" s="29">
        <f>V.A.!L6/V.A.!L27*100</f>
        <v>3.5461260459185601E-2</v>
      </c>
      <c r="M6" s="29">
        <f>V.A.!M6/V.A.!M27*100</f>
        <v>5.81915614477026E-2</v>
      </c>
      <c r="N6" s="29">
        <f>V.A.!N6/V.A.!N27*100</f>
        <v>4.8624220582346549E-2</v>
      </c>
      <c r="O6" s="29">
        <f>V.A.!O6/V.A.!O27*100</f>
        <v>3.9923846752016302E-2</v>
      </c>
      <c r="P6" s="29">
        <f>V.A.!P6/V.A.!P27*100</f>
        <v>4.76484279073177E-2</v>
      </c>
      <c r="Q6" s="29">
        <f>V.A.!Q6/V.A.!Q27*100</f>
        <v>3.6225041101488942E-2</v>
      </c>
      <c r="R6" s="31">
        <f>V.A.!R6/V.A.!R27*100</f>
        <v>6.387253644832061E-2</v>
      </c>
    </row>
    <row r="7" spans="1:33" s="2" customFormat="1" ht="12" x14ac:dyDescent="0.25">
      <c r="A7" s="68" t="s">
        <v>18</v>
      </c>
      <c r="B7" s="69"/>
      <c r="C7" s="29">
        <f>V.A.!C7/V.A.!C27*100</f>
        <v>0.26897372922505342</v>
      </c>
      <c r="D7" s="29">
        <f>V.A.!D7/V.A.!D27*100</f>
        <v>0.24586637162702071</v>
      </c>
      <c r="E7" s="29">
        <f>V.A.!E7/V.A.!E27*100</f>
        <v>0.2669299932435944</v>
      </c>
      <c r="F7" s="29">
        <f>V.A.!F7/V.A.!F27*100</f>
        <v>0.24762183899623719</v>
      </c>
      <c r="G7" s="29">
        <f>V.A.!G7/V.A.!G27*100</f>
        <v>0.26058846090625171</v>
      </c>
      <c r="H7" s="29">
        <f>V.A.!H7/V.A.!H27*100</f>
        <v>0.27625596613035286</v>
      </c>
      <c r="I7" s="29">
        <f>V.A.!I7/V.A.!I27*100</f>
        <v>0.28070817093938943</v>
      </c>
      <c r="J7" s="29">
        <f>V.A.!J7/V.A.!J27*100</f>
        <v>0.28358789765541398</v>
      </c>
      <c r="K7" s="29">
        <f>V.A.!K7/V.A.!K27*100</f>
        <v>0.2871876989178867</v>
      </c>
      <c r="L7" s="29">
        <f>V.A.!L7/V.A.!L27*100</f>
        <v>0.27765412444638937</v>
      </c>
      <c r="M7" s="29">
        <f>V.A.!M7/V.A.!M27*100</f>
        <v>0.30311337785203307</v>
      </c>
      <c r="N7" s="29">
        <f>V.A.!N7/V.A.!N27*100</f>
        <v>0.3206338310165322</v>
      </c>
      <c r="O7" s="29">
        <f>V.A.!O7/V.A.!O27*100</f>
        <v>0.30062060725958545</v>
      </c>
      <c r="P7" s="29">
        <f>V.A.!P7/V.A.!P27*100</f>
        <v>0.31124197459972264</v>
      </c>
      <c r="Q7" s="29">
        <f>V.A.!Q7/V.A.!Q27*100</f>
        <v>0.29785033794557575</v>
      </c>
      <c r="R7" s="31">
        <f>V.A.!R7/V.A.!R27*100</f>
        <v>0.27923948135821774</v>
      </c>
    </row>
    <row r="8" spans="1:33" s="2" customFormat="1" ht="12" x14ac:dyDescent="0.25">
      <c r="A8" s="68" t="s">
        <v>19</v>
      </c>
      <c r="B8" s="68"/>
      <c r="C8" s="29">
        <f>V.A.!C8/V.A.!C27*100</f>
        <v>0.37192921659134731</v>
      </c>
      <c r="D8" s="29">
        <f>V.A.!D8/V.A.!D27*100</f>
        <v>0.35888559084266736</v>
      </c>
      <c r="E8" s="29">
        <f>V.A.!E8/V.A.!E27*100</f>
        <v>0.35237253780988514</v>
      </c>
      <c r="F8" s="29">
        <f>V.A.!F8/V.A.!F27*100</f>
        <v>0.35968742322429925</v>
      </c>
      <c r="G8" s="29">
        <f>V.A.!G8/V.A.!G27*100</f>
        <v>0.35461070626267049</v>
      </c>
      <c r="H8" s="29">
        <f>V.A.!H8/V.A.!H27*100</f>
        <v>0.37566373546882526</v>
      </c>
      <c r="I8" s="29">
        <f>V.A.!I8/V.A.!I27*100</f>
        <v>0.31202496199695978</v>
      </c>
      <c r="J8" s="29">
        <f>V.A.!J8/V.A.!J27*100</f>
        <v>0.29988325712617958</v>
      </c>
      <c r="K8" s="29">
        <f>V.A.!K8/V.A.!K27*100</f>
        <v>0.30160924570337366</v>
      </c>
      <c r="L8" s="29">
        <f>V.A.!L8/V.A.!L27*100</f>
        <v>0.30456444266718979</v>
      </c>
      <c r="M8" s="29">
        <f>V.A.!M8/V.A.!M27*100</f>
        <v>0.29431998634438028</v>
      </c>
      <c r="N8" s="29">
        <f>V.A.!N8/V.A.!N27*100</f>
        <v>0.34437389165379556</v>
      </c>
      <c r="O8" s="29">
        <f>V.A.!O8/V.A.!O27*100</f>
        <v>0.30479175542770653</v>
      </c>
      <c r="P8" s="29">
        <f>V.A.!P8/V.A.!P27*100</f>
        <v>0.31796162468921618</v>
      </c>
      <c r="Q8" s="29">
        <f>V.A.!Q8/V.A.!Q27*100</f>
        <v>0.29939841662512656</v>
      </c>
      <c r="R8" s="31">
        <f>V.A.!R8/V.A.!R27*100</f>
        <v>0.33303702903846366</v>
      </c>
    </row>
    <row r="9" spans="1:33" s="2" customFormat="1" ht="12" x14ac:dyDescent="0.25">
      <c r="A9" s="68" t="s">
        <v>20</v>
      </c>
      <c r="B9" s="69"/>
      <c r="C9" s="29">
        <f>V.A.!C9/V.A.!C27*100</f>
        <v>0.78657186434053084</v>
      </c>
      <c r="D9" s="29">
        <f>V.A.!D9/V.A.!D27*100</f>
        <v>0.71023656707095817</v>
      </c>
      <c r="E9" s="29">
        <f>V.A.!E9/V.A.!E27*100</f>
        <v>0.66150407982953063</v>
      </c>
      <c r="F9" s="29">
        <f>V.A.!F9/V.A.!F27*100</f>
        <v>0.66312654359566736</v>
      </c>
      <c r="G9" s="29">
        <f>V.A.!G9/V.A.!G27*100</f>
        <v>0.53958687195222177</v>
      </c>
      <c r="H9" s="29">
        <f>V.A.!H9/V.A.!H27*100</f>
        <v>0.68342841420199751</v>
      </c>
      <c r="I9" s="29">
        <f>V.A.!I9/V.A.!I27*100</f>
        <v>0.4955825037431566</v>
      </c>
      <c r="J9" s="29">
        <f>V.A.!J9/V.A.!J27*100</f>
        <v>0.52364043194863319</v>
      </c>
      <c r="K9" s="29">
        <f>V.A.!K9/V.A.!K27*100</f>
        <v>0.48859205919796306</v>
      </c>
      <c r="L9" s="29">
        <f>V.A.!L9/V.A.!L27*100</f>
        <v>0.54449382194423279</v>
      </c>
      <c r="M9" s="29">
        <f>V.A.!M9/V.A.!M27*100</f>
        <v>0.41458254666963229</v>
      </c>
      <c r="N9" s="29">
        <f>V.A.!N9/V.A.!N27*100</f>
        <v>0.44162233281848867</v>
      </c>
      <c r="O9" s="29">
        <f>V.A.!O9/V.A.!O27*100</f>
        <v>0.43171383540053448</v>
      </c>
      <c r="P9" s="29">
        <f>V.A.!P9/V.A.!P27*100</f>
        <v>0.41845093739118749</v>
      </c>
      <c r="Q9" s="29">
        <f>V.A.!Q9/V.A.!Q27*100</f>
        <v>0.3913542901904446</v>
      </c>
      <c r="R9" s="31">
        <f>V.A.!R9/V.A.!R27*100</f>
        <v>0.56188549799367926</v>
      </c>
    </row>
    <row r="10" spans="1:33" s="2" customFormat="1" ht="12" x14ac:dyDescent="0.25">
      <c r="A10" s="68" t="s">
        <v>21</v>
      </c>
      <c r="B10" s="68"/>
      <c r="C10" s="29">
        <f>V.A.!C10/V.A.!C27*100</f>
        <v>0.27642843183278903</v>
      </c>
      <c r="D10" s="29">
        <f>V.A.!D10/V.A.!D27*100</f>
        <v>0.21354684051798495</v>
      </c>
      <c r="E10" s="29">
        <f>V.A.!E10/V.A.!E27*100</f>
        <v>0.24821994698820227</v>
      </c>
      <c r="F10" s="29">
        <f>V.A.!F10/V.A.!F27*100</f>
        <v>0.2344756839233299</v>
      </c>
      <c r="G10" s="29">
        <f>V.A.!G10/V.A.!G27*100</f>
        <v>0.24546600186291159</v>
      </c>
      <c r="H10" s="29">
        <f>V.A.!H10/V.A.!H27*100</f>
        <v>0.2502945620843679</v>
      </c>
      <c r="I10" s="29">
        <f>V.A.!I10/V.A.!I27*100</f>
        <v>0.2557918919227824</v>
      </c>
      <c r="J10" s="29">
        <f>V.A.!J10/V.A.!J27*100</f>
        <v>0.25756396536628079</v>
      </c>
      <c r="K10" s="29">
        <f>V.A.!K10/V.A.!K27*100</f>
        <v>0.22800962762571608</v>
      </c>
      <c r="L10" s="29">
        <f>V.A.!L10/V.A.!L27*100</f>
        <v>0.2437018537939776</v>
      </c>
      <c r="M10" s="29">
        <f>V.A.!M10/V.A.!M27*100</f>
        <v>0.31552757762754297</v>
      </c>
      <c r="N10" s="29">
        <f>V.A.!N10/V.A.!N27*100</f>
        <v>0.33550712201819116</v>
      </c>
      <c r="O10" s="29">
        <f>V.A.!O10/V.A.!O27*100</f>
        <v>0.34441766302485705</v>
      </c>
      <c r="P10" s="29">
        <f>V.A.!P10/V.A.!P27*100</f>
        <v>0.34789461145150552</v>
      </c>
      <c r="Q10" s="29">
        <f>V.A.!Q10/V.A.!Q27*100</f>
        <v>0.34676962421938134</v>
      </c>
      <c r="R10" s="31">
        <f>V.A.!R10/V.A.!R27*100</f>
        <v>0.27077134885299387</v>
      </c>
    </row>
    <row r="11" spans="1:33" s="2" customFormat="1" ht="12" x14ac:dyDescent="0.25">
      <c r="A11" s="68" t="s">
        <v>22</v>
      </c>
      <c r="B11" s="69"/>
      <c r="C11" s="29">
        <f>V.A.!C11/V.A.!C27*100</f>
        <v>0.11161906066717572</v>
      </c>
      <c r="D11" s="29">
        <f>V.A.!D11/V.A.!D27*100</f>
        <v>0.10072590063429558</v>
      </c>
      <c r="E11" s="29">
        <f>V.A.!E11/V.A.!E27*100</f>
        <v>9.0639779637232992E-2</v>
      </c>
      <c r="F11" s="29">
        <f>V.A.!F11/V.A.!F27*100</f>
        <v>9.7195343243953847E-2</v>
      </c>
      <c r="G11" s="29">
        <f>V.A.!G11/V.A.!G27*100</f>
        <v>8.3283107774916446E-2</v>
      </c>
      <c r="H11" s="29">
        <f>V.A.!H11/V.A.!H27*100</f>
        <v>8.3875305379336046E-2</v>
      </c>
      <c r="I11" s="29">
        <f>V.A.!I11/V.A.!I27*100</f>
        <v>7.429165761832375E-2</v>
      </c>
      <c r="J11" s="29">
        <f>V.A.!J11/V.A.!J27*100</f>
        <v>7.3937153419593338E-2</v>
      </c>
      <c r="K11" s="29">
        <f>V.A.!K11/V.A.!K27*100</f>
        <v>6.6637492043284535E-2</v>
      </c>
      <c r="L11" s="29">
        <f>V.A.!L11/V.A.!L27*100</f>
        <v>6.0108093969825228E-2</v>
      </c>
      <c r="M11" s="29">
        <f>V.A.!M11/V.A.!M27*100</f>
        <v>5.5605269827804706E-2</v>
      </c>
      <c r="N11" s="29">
        <f>V.A.!N11/V.A.!N27*100</f>
        <v>5.8921114352725817E-2</v>
      </c>
      <c r="O11" s="29">
        <f>V.A.!O11/V.A.!O27*100</f>
        <v>5.3331108720976995E-2</v>
      </c>
      <c r="P11" s="29">
        <f>V.A.!P11/V.A.!P27*100</f>
        <v>4.8259305188180744E-2</v>
      </c>
      <c r="Q11" s="29">
        <f>V.A.!Q11/V.A.!Q27*100</f>
        <v>4.6751976122434445E-2</v>
      </c>
      <c r="R11" s="31">
        <f>V.A.!R11/V.A.!R27*100</f>
        <v>7.6357809610671581E-2</v>
      </c>
    </row>
    <row r="12" spans="1:33" s="2" customFormat="1" ht="12" x14ac:dyDescent="0.25">
      <c r="A12" s="68" t="s">
        <v>23</v>
      </c>
      <c r="B12" s="69"/>
      <c r="C12" s="29">
        <f>V.A.!C12/V.A.!C27*100</f>
        <v>5.1088890276851542</v>
      </c>
      <c r="D12" s="29">
        <f>V.A.!D12/V.A.!D27*100</f>
        <v>5.4548627014765865</v>
      </c>
      <c r="E12" s="29">
        <f>V.A.!E12/V.A.!E27*100</f>
        <v>5.4768463177589526</v>
      </c>
      <c r="F12" s="29">
        <f>V.A.!F12/V.A.!F27*100</f>
        <v>5.4733262358463319</v>
      </c>
      <c r="G12" s="29">
        <f>V.A.!G12/V.A.!G27*100</f>
        <v>5.5646265958029701</v>
      </c>
      <c r="H12" s="29">
        <f>V.A.!H12/V.A.!H27*100</f>
        <v>5.5808143005176749</v>
      </c>
      <c r="I12" s="29">
        <f>V.A.!I12/V.A.!I27*100</f>
        <v>5.6489090555815888</v>
      </c>
      <c r="J12" s="29">
        <f>V.A.!J12/V.A.!J27*100</f>
        <v>5.7179686739955251</v>
      </c>
      <c r="K12" s="29">
        <f>V.A.!K12/V.A.!K27*100</f>
        <v>5.4055935709739016</v>
      </c>
      <c r="L12" s="29">
        <f>V.A.!L12/V.A.!L27*100</f>
        <v>5.4869384357308668</v>
      </c>
      <c r="M12" s="29">
        <f>V.A.!M12/V.A.!M27*100</f>
        <v>5.3153465372141504</v>
      </c>
      <c r="N12" s="29">
        <f>V.A.!N12/V.A.!N27*100</f>
        <v>5.296607745552314</v>
      </c>
      <c r="O12" s="29">
        <f>V.A.!O12/V.A.!O27*100</f>
        <v>5.2288321678946721</v>
      </c>
      <c r="P12" s="29">
        <f>V.A.!P12/V.A.!P27*100</f>
        <v>5.2098668898404998</v>
      </c>
      <c r="Q12" s="29">
        <f>V.A.!Q12/V.A.!Q27*100</f>
        <v>5.1170192673872457</v>
      </c>
      <c r="R12" s="31">
        <f>V.A.!R12/V.A.!R27*100</f>
        <v>5.4172587931995277</v>
      </c>
    </row>
    <row r="13" spans="1:33" s="2" customFormat="1" ht="12" x14ac:dyDescent="0.25">
      <c r="A13" s="68" t="s">
        <v>24</v>
      </c>
      <c r="B13" s="69"/>
      <c r="C13" s="29">
        <f>V.A.!C13/V.A.!C27*100</f>
        <v>0.32740247939379163</v>
      </c>
      <c r="D13" s="29">
        <f>V.A.!D13/V.A.!D27*100</f>
        <v>0.26747881881036367</v>
      </c>
      <c r="E13" s="29">
        <f>V.A.!E13/V.A.!E27*100</f>
        <v>0.2415674860973962</v>
      </c>
      <c r="F13" s="29">
        <f>V.A.!F13/V.A.!F27*100</f>
        <v>0.21680380333352012</v>
      </c>
      <c r="G13" s="29">
        <f>V.A.!G13/V.A.!G27*100</f>
        <v>0.21522108377623142</v>
      </c>
      <c r="H13" s="29">
        <f>V.A.!H13/V.A.!H27*100</f>
        <v>0.21079772515970702</v>
      </c>
      <c r="I13" s="29">
        <f>V.A.!I13/V.A.!I27*100</f>
        <v>0.19292972009189308</v>
      </c>
      <c r="J13" s="29">
        <f>V.A.!J13/V.A.!J27*100</f>
        <v>0.16684502383500341</v>
      </c>
      <c r="K13" s="29">
        <f>V.A.!K13/V.A.!K27*100</f>
        <v>0.15913430935709738</v>
      </c>
      <c r="L13" s="29">
        <f>V.A.!L13/V.A.!L27*100</f>
        <v>0.13857556392206571</v>
      </c>
      <c r="M13" s="29">
        <f>V.A.!M13/V.A.!M27*100</f>
        <v>0.14690136401020035</v>
      </c>
      <c r="N13" s="29">
        <f>V.A.!N13/V.A.!N27*100</f>
        <v>0.11326583147417196</v>
      </c>
      <c r="O13" s="29">
        <f>V.A.!O13/V.A.!O27*100</f>
        <v>0.10368282589329607</v>
      </c>
      <c r="P13" s="29">
        <f>V.A.!P13/V.A.!P27*100</f>
        <v>0.1056817695893072</v>
      </c>
      <c r="Q13" s="29">
        <f>V.A.!Q13/V.A.!Q27*100</f>
        <v>0.10588858168127538</v>
      </c>
      <c r="R13" s="31">
        <f>V.A.!R13/V.A.!R27*100</f>
        <v>0.18952869620325574</v>
      </c>
    </row>
    <row r="14" spans="1:33" s="2" customFormat="1" ht="12" x14ac:dyDescent="0.25">
      <c r="A14" s="68" t="s">
        <v>25</v>
      </c>
      <c r="B14" s="69"/>
      <c r="C14" s="29">
        <f>V.A.!C14/V.A.!C27*100</f>
        <v>0.70074204512714289</v>
      </c>
      <c r="D14" s="29">
        <f>V.A.!D14/V.A.!D27*100</f>
        <v>0.59126896789659333</v>
      </c>
      <c r="E14" s="29">
        <f>V.A.!E14/V.A.!E27*100</f>
        <v>0.56795384855257003</v>
      </c>
      <c r="F14" s="29">
        <f>V.A.!F14/V.A.!F27*100</f>
        <v>0.5935165749309288</v>
      </c>
      <c r="G14" s="29">
        <f>V.A.!G14/V.A.!G27*100</f>
        <v>0.62308914580023012</v>
      </c>
      <c r="H14" s="29">
        <f>V.A.!H14/V.A.!H27*100</f>
        <v>0.59489336963492045</v>
      </c>
      <c r="I14" s="29">
        <f>V.A.!I14/V.A.!I27*100</f>
        <v>0.62039248854194051</v>
      </c>
      <c r="J14" s="29">
        <f>V.A.!J14/V.A.!J27*100</f>
        <v>0.55817686545383793</v>
      </c>
      <c r="K14" s="29">
        <f>V.A.!K14/V.A.!K27*100</f>
        <v>0.47068944939528967</v>
      </c>
      <c r="L14" s="29">
        <f>V.A.!L14/V.A.!L27*100</f>
        <v>0.4874037075879552</v>
      </c>
      <c r="M14" s="29">
        <f>V.A.!M14/V.A.!M27*100</f>
        <v>0.48777459951274266</v>
      </c>
      <c r="N14" s="29">
        <f>V.A.!N14/V.A.!N27*100</f>
        <v>0.48052170928436588</v>
      </c>
      <c r="O14" s="29">
        <f>V.A.!O14/V.A.!O27*100</f>
        <v>0.47670264778526927</v>
      </c>
      <c r="P14" s="29">
        <f>V.A.!P14/V.A.!P27*100</f>
        <v>0.4868691928478488</v>
      </c>
      <c r="Q14" s="29">
        <f>V.A.!Q14/V.A.!Q27*100</f>
        <v>0.46287552518569208</v>
      </c>
      <c r="R14" s="31">
        <f>V.A.!R14/V.A.!R27*100</f>
        <v>0.55540986725439034</v>
      </c>
    </row>
    <row r="15" spans="1:33" s="2" customFormat="1" ht="12" x14ac:dyDescent="0.25">
      <c r="A15" s="68" t="s">
        <v>26</v>
      </c>
      <c r="B15" s="69"/>
      <c r="C15" s="29">
        <f>V.A.!C15/V.A.!C27*100</f>
        <v>0.21719376786861994</v>
      </c>
      <c r="D15" s="29">
        <f>V.A.!D15/V.A.!D27*100</f>
        <v>0.25141819292182438</v>
      </c>
      <c r="E15" s="29">
        <f>V.A.!E15/V.A.!E27*100</f>
        <v>0.24489371654279923</v>
      </c>
      <c r="F15" s="29">
        <f>V.A.!F15/V.A.!F27*100</f>
        <v>0.27542272431435261</v>
      </c>
      <c r="G15" s="29">
        <f>V.A.!G15/V.A.!G27*100</f>
        <v>0.28666922360418606</v>
      </c>
      <c r="H15" s="29">
        <f>V.A.!H15/V.A.!H27*100</f>
        <v>0.28646301387492817</v>
      </c>
      <c r="I15" s="29">
        <f>V.A.!I15/V.A.!I27*100</f>
        <v>0.29076611843233174</v>
      </c>
      <c r="J15" s="29">
        <f>V.A.!J15/V.A.!J27*100</f>
        <v>0.30012647144663879</v>
      </c>
      <c r="K15" s="29">
        <f>V.A.!K15/V.A.!K27*100</f>
        <v>0.29315523551877787</v>
      </c>
      <c r="L15" s="29">
        <f>V.A.!L15/V.A.!L27*100</f>
        <v>0.29048053780396715</v>
      </c>
      <c r="M15" s="29">
        <f>V.A.!M15/V.A.!M27*100</f>
        <v>0.30440652366198206</v>
      </c>
      <c r="N15" s="29">
        <f>V.A.!N15/V.A.!N27*100</f>
        <v>0.31434128482352269</v>
      </c>
      <c r="O15" s="29">
        <f>V.A.!O15/V.A.!O27*100</f>
        <v>0.31551756500287509</v>
      </c>
      <c r="P15" s="29">
        <f>V.A.!P15/V.A.!P27*100</f>
        <v>0.35339250697927294</v>
      </c>
      <c r="Q15" s="29">
        <f>V.A.!Q15/V.A.!Q27*100</f>
        <v>0.35110424452212358</v>
      </c>
      <c r="R15" s="31">
        <f>V.A.!R15/V.A.!R27*100</f>
        <v>0.28709700848355835</v>
      </c>
    </row>
    <row r="16" spans="1:33" s="2" customFormat="1" ht="12" x14ac:dyDescent="0.25">
      <c r="A16" s="68" t="s">
        <v>27</v>
      </c>
      <c r="B16" s="69"/>
      <c r="C16" s="29">
        <f>V.A.!C16/V.A.!C27*100</f>
        <v>0.13015507796208581</v>
      </c>
      <c r="D16" s="29">
        <f>V.A.!D16/V.A.!D27*100</f>
        <v>0.27263408144125284</v>
      </c>
      <c r="E16" s="29">
        <f>V.A.!E16/V.A.!E27*100</f>
        <v>0.30351852814302788</v>
      </c>
      <c r="F16" s="29">
        <f>V.A.!F16/V.A.!F27*100</f>
        <v>0.29460318007646319</v>
      </c>
      <c r="G16" s="29">
        <f>V.A.!G16/V.A.!G27*100</f>
        <v>0.32305079173743906</v>
      </c>
      <c r="H16" s="29">
        <f>V.A.!H16/V.A.!H27*100</f>
        <v>0.34193609944327213</v>
      </c>
      <c r="I16" s="29">
        <f>V.A.!I16/V.A.!I27*100</f>
        <v>0.34585623992776565</v>
      </c>
      <c r="J16" s="29">
        <f>V.A.!J16/V.A.!J27*100</f>
        <v>0.36141648020235428</v>
      </c>
      <c r="K16" s="29">
        <f>V.A.!K16/V.A.!K27*100</f>
        <v>0.29017146721833226</v>
      </c>
      <c r="L16" s="29">
        <f>V.A.!L16/V.A.!L27*100</f>
        <v>0.31060040189428517</v>
      </c>
      <c r="M16" s="29">
        <f>V.A.!M16/V.A.!M27*100</f>
        <v>0.34009734801657293</v>
      </c>
      <c r="N16" s="29">
        <f>V.A.!N16/V.A.!N27*100</f>
        <v>0.32292202963217209</v>
      </c>
      <c r="O16" s="29">
        <f>V.A.!O16/V.A.!O27*100</f>
        <v>0.30598351204716973</v>
      </c>
      <c r="P16" s="29">
        <f>V.A.!P16/V.A.!P27*100</f>
        <v>0.36744268443912304</v>
      </c>
      <c r="Q16" s="29">
        <f>V.A.!Q16/V.A.!Q27*100</f>
        <v>0.3721581145640146</v>
      </c>
      <c r="R16" s="31">
        <f>V.A.!R16/V.A.!R27*100</f>
        <v>0.3075522887096494</v>
      </c>
    </row>
    <row r="17" spans="1:20" s="2" customFormat="1" ht="12" x14ac:dyDescent="0.25">
      <c r="A17" s="68" t="s">
        <v>28</v>
      </c>
      <c r="B17" s="69"/>
      <c r="C17" s="29">
        <f>V.A.!C17/V.A.!C27*100</f>
        <v>0.12854325037122405</v>
      </c>
      <c r="D17" s="29">
        <f>V.A.!D17/V.A.!D27*100</f>
        <v>0.12630393445678403</v>
      </c>
      <c r="E17" s="29">
        <f>V.A.!E17/V.A.!E27*100</f>
        <v>0.10872615768411206</v>
      </c>
      <c r="F17" s="29">
        <f>V.A.!F17/V.A.!F27*100</f>
        <v>0.12262561043416793</v>
      </c>
      <c r="G17" s="29">
        <f>V.A.!G17/V.A.!G27*100</f>
        <v>0.12317133307763958</v>
      </c>
      <c r="H17" s="29">
        <f>V.A.!H17/V.A.!H27*100</f>
        <v>0.11427455627078854</v>
      </c>
      <c r="I17" s="29">
        <f>V.A.!I17/V.A.!I27*100</f>
        <v>0.11292331957985209</v>
      </c>
      <c r="J17" s="29">
        <f>V.A.!J17/V.A.!J27*100</f>
        <v>0.11090573012939001</v>
      </c>
      <c r="K17" s="29">
        <f>V.A.!K17/V.A.!K27*100</f>
        <v>0.11586966900063653</v>
      </c>
      <c r="L17" s="29">
        <f>V.A.!L17/V.A.!L27*100</f>
        <v>0.11367723211029709</v>
      </c>
      <c r="M17" s="29">
        <f>V.A.!M17/V.A.!M27*100</f>
        <v>0.12440062691708867</v>
      </c>
      <c r="N17" s="29">
        <f>V.A.!N17/V.A.!N27*100</f>
        <v>0.12842514730278587</v>
      </c>
      <c r="O17" s="29">
        <f>V.A.!O17/V.A.!O27*100</f>
        <v>0.12781589743742533</v>
      </c>
      <c r="P17" s="29">
        <f>V.A.!P17/V.A.!P27*100</f>
        <v>0.14416703828367919</v>
      </c>
      <c r="Q17" s="29">
        <f>V.A.!Q17/V.A.!Q27*100</f>
        <v>0.11022320198401765</v>
      </c>
      <c r="R17" s="31">
        <f>V.A.!R17/V.A.!R27*100</f>
        <v>0.12049815115118395</v>
      </c>
    </row>
    <row r="18" spans="1:20" s="2" customFormat="1" ht="12" x14ac:dyDescent="0.25">
      <c r="A18" s="68" t="s">
        <v>29</v>
      </c>
      <c r="B18" s="69"/>
      <c r="C18" s="29">
        <f>V.A.!C18/V.A.!C27*100</f>
        <v>2.518077653823759</v>
      </c>
      <c r="D18" s="29">
        <f>V.A.!D18/V.A.!D27*100</f>
        <v>2.5177509571934751</v>
      </c>
      <c r="E18" s="29">
        <f>V.A.!E18/V.A.!E27*100</f>
        <v>2.6618159139337871</v>
      </c>
      <c r="F18" s="29">
        <f>V.A.!F18/V.A.!F27*100</f>
        <v>2.8514225863874794</v>
      </c>
      <c r="G18" s="29">
        <f>V.A.!G18/V.A.!G27*100</f>
        <v>3.0961591145690646</v>
      </c>
      <c r="H18" s="29">
        <f>V.A.!H18/V.A.!H27*100</f>
        <v>3.3232816102283493</v>
      </c>
      <c r="I18" s="29">
        <f>V.A.!I18/V.A.!I27*100</f>
        <v>3.5918302035591418</v>
      </c>
      <c r="J18" s="29">
        <f>V.A.!J18/V.A.!J27*100</f>
        <v>3.8028991146998736</v>
      </c>
      <c r="K18" s="29">
        <f>V.A.!K18/V.A.!K27*100</f>
        <v>3.9470281667727565</v>
      </c>
      <c r="L18" s="29">
        <f>V.A.!L18/V.A.!L27*100</f>
        <v>3.9382118973786331</v>
      </c>
      <c r="M18" s="29">
        <f>V.A.!M18/V.A.!M27*100</f>
        <v>4.5104925851019262</v>
      </c>
      <c r="N18" s="29">
        <f>V.A.!N18/V.A.!N27*100</f>
        <v>5.1578857044791491</v>
      </c>
      <c r="O18" s="29">
        <f>V.A.!O18/V.A.!O27*100</f>
        <v>5.2973581735138051</v>
      </c>
      <c r="P18" s="29">
        <f>V.A.!P18/V.A.!P27*100</f>
        <v>5.5146946529911602</v>
      </c>
      <c r="Q18" s="29">
        <f>V.A.!Q18/V.A.!Q27*100</f>
        <v>5.3987695870654928</v>
      </c>
      <c r="R18" s="31">
        <f>V.A.!R18/V.A.!R27*100</f>
        <v>3.7272959244340496</v>
      </c>
      <c r="T18" s="38">
        <f>R7+R9+R10+R11</f>
        <v>1.1882541378155624</v>
      </c>
    </row>
    <row r="19" spans="1:20" s="2" customFormat="1" ht="12" x14ac:dyDescent="0.25">
      <c r="A19" s="68" t="s">
        <v>30</v>
      </c>
      <c r="B19" s="69"/>
      <c r="C19" s="29">
        <f>V.A.!C19/V.A.!C27*100</f>
        <v>12.072790134003316</v>
      </c>
      <c r="D19" s="29">
        <f>V.A.!D19/V.A.!D27*100</f>
        <v>10.564521086015558</v>
      </c>
      <c r="E19" s="29">
        <f>V.A.!E19/V.A.!E27*100</f>
        <v>11.201288914297594</v>
      </c>
      <c r="F19" s="29">
        <f>V.A.!F19/V.A.!F27*100</f>
        <v>10.143012926334119</v>
      </c>
      <c r="G19" s="29">
        <f>V.A.!G19/V.A.!G27*100</f>
        <v>8.8828009424141143</v>
      </c>
      <c r="H19" s="29">
        <f>V.A.!H19/V.A.!H27*100</f>
        <v>8.1749576740357117</v>
      </c>
      <c r="I19" s="29">
        <f>V.A.!I19/V.A.!I27*100</f>
        <v>7.5903215114352012</v>
      </c>
      <c r="J19" s="29">
        <f>V.A.!J19/V.A.!J27*100</f>
        <v>6.9717384959626427</v>
      </c>
      <c r="K19" s="29">
        <f>V.A.!K19/V.A.!K27*100</f>
        <v>6.6269493952896248</v>
      </c>
      <c r="L19" s="29">
        <f>V.A.!L19/V.A.!L27*100</f>
        <v>5.6866280868272741</v>
      </c>
      <c r="M19" s="29">
        <f>V.A.!M19/V.A.!M27*100</f>
        <v>5.4343159517294533</v>
      </c>
      <c r="N19" s="29">
        <f>V.A.!N19/V.A.!N27*100</f>
        <v>5.0431897488702022</v>
      </c>
      <c r="O19" s="29">
        <f>V.A.!O19/V.A.!O27*100</f>
        <v>4.4708749579160942</v>
      </c>
      <c r="P19" s="29">
        <f>V.A.!P19/V.A.!P27*100</f>
        <v>4.0748569019969576</v>
      </c>
      <c r="Q19" s="29">
        <f>V.A.!Q19/V.A.!Q27*100</f>
        <v>3.8667909257820119</v>
      </c>
      <c r="R19" s="31">
        <f>V.A.!R19/V.A.!R27*100</f>
        <v>7.747184305770606</v>
      </c>
    </row>
    <row r="20" spans="1:20" s="2" customFormat="1" ht="12" x14ac:dyDescent="0.25">
      <c r="A20" s="68" t="s">
        <v>31</v>
      </c>
      <c r="B20" s="69"/>
      <c r="C20" s="29">
        <f>V.A.!C20/V.A.!C27*100</f>
        <v>5.8612095557198725</v>
      </c>
      <c r="D20" s="29">
        <f>V.A.!D20/V.A.!D27*100</f>
        <v>6.0657613232369494</v>
      </c>
      <c r="E20" s="29">
        <f>V.A.!E20/V.A.!E27*100</f>
        <v>6.734161426121303</v>
      </c>
      <c r="F20" s="29">
        <f>V.A.!F20/V.A.!F27*100</f>
        <v>7.6176580879025204</v>
      </c>
      <c r="G20" s="29">
        <f>V.A.!G20/V.A.!G27*100</f>
        <v>8.3506657169470166</v>
      </c>
      <c r="H20" s="29">
        <f>V.A.!H20/V.A.!H27*100</f>
        <v>9.1774672764268228</v>
      </c>
      <c r="I20" s="29">
        <f>V.A.!I20/V.A.!I27*100</f>
        <v>10.269850159441326</v>
      </c>
      <c r="J20" s="29">
        <f>V.A.!J20/V.A.!J27*100</f>
        <v>9.9815157116451019</v>
      </c>
      <c r="K20" s="29">
        <f>V.A.!K20/V.A.!K27*100</f>
        <v>12.125039783577339</v>
      </c>
      <c r="L20" s="29">
        <f>V.A.!L20/V.A.!L27*100</f>
        <v>11.80960572611332</v>
      </c>
      <c r="M20" s="29">
        <f>V.A.!M20/V.A.!M27*100</f>
        <v>12.437217770926978</v>
      </c>
      <c r="N20" s="29">
        <f>V.A.!N20/V.A.!N27*100</f>
        <v>12.057376580287169</v>
      </c>
      <c r="O20" s="29">
        <f>V.A.!O20/V.A.!O27*100</f>
        <v>11.319900249970951</v>
      </c>
      <c r="P20" s="29">
        <f>V.A.!P20/V.A.!P27*100</f>
        <v>11.197685996860091</v>
      </c>
      <c r="Q20" s="29">
        <f>V.A.!Q20/V.A.!Q27*100</f>
        <v>11.718026756991899</v>
      </c>
      <c r="R20" s="31">
        <f>V.A.!R20/V.A.!R27*100</f>
        <v>9.5016463849269162</v>
      </c>
    </row>
    <row r="21" spans="1:20" s="2" customFormat="1" ht="12" x14ac:dyDescent="0.25">
      <c r="A21" s="68" t="s">
        <v>32</v>
      </c>
      <c r="B21" s="69"/>
      <c r="C21" s="29">
        <f>V.A.!C21/V.A.!C27*100</f>
        <v>2.2519246228827132</v>
      </c>
      <c r="D21" s="29">
        <f>V.A.!D21/V.A.!D27*100</f>
        <v>2.4217837605261541</v>
      </c>
      <c r="E21" s="29">
        <f>V.A.!E21/V.A.!E27*100</f>
        <v>2.5641078946000726</v>
      </c>
      <c r="F21" s="29">
        <f>V.A.!F21/V.A.!F27*100</f>
        <v>2.7813815962449411</v>
      </c>
      <c r="G21" s="29">
        <f>V.A.!G21/V.A.!G27*100</f>
        <v>2.8040107391375817</v>
      </c>
      <c r="H21" s="29">
        <f>V.A.!H21/V.A.!H27*100</f>
        <v>3.0166263932065442</v>
      </c>
      <c r="I21" s="29">
        <f>V.A.!I21/V.A.!I27*100</f>
        <v>3.127107311442058</v>
      </c>
      <c r="J21" s="29">
        <f>V.A.!J21/V.A.!J27*100</f>
        <v>3.4731004961572136</v>
      </c>
      <c r="K21" s="29">
        <f>V.A.!K21/V.A.!K27*100</f>
        <v>1.5575270528325909</v>
      </c>
      <c r="L21" s="29">
        <f>V.A.!L21/V.A.!L27*100</f>
        <v>1.4249893741967774</v>
      </c>
      <c r="M21" s="29">
        <f>V.A.!M21/V.A.!M27*100</f>
        <v>1.5755688548417963</v>
      </c>
      <c r="N21" s="29">
        <f>V.A.!N21/V.A.!N27*100</f>
        <v>1.5445340655568902</v>
      </c>
      <c r="O21" s="29">
        <f>V.A.!O21/V.A.!O27*100</f>
        <v>1.509061819395243</v>
      </c>
      <c r="P21" s="29">
        <f>V.A.!P21/V.A.!P27*100</f>
        <v>1.5161974111020837</v>
      </c>
      <c r="Q21" s="29">
        <f>V.A.!Q21/V.A.!Q27*100</f>
        <v>1.5586056145717551</v>
      </c>
      <c r="R21" s="31">
        <f>V.A.!R21/V.A.!R27*100</f>
        <v>2.2731392122419307</v>
      </c>
    </row>
    <row r="22" spans="1:20" s="2" customFormat="1" ht="12" x14ac:dyDescent="0.25">
      <c r="A22" s="68" t="s">
        <v>33</v>
      </c>
      <c r="B22" s="69"/>
      <c r="C22" s="29">
        <f>V.A.!C22/V.A.!C27*100</f>
        <v>0.25950424212874068</v>
      </c>
      <c r="D22" s="29">
        <f>V.A.!D22/V.A.!D27*100</f>
        <v>0.26371151150317546</v>
      </c>
      <c r="E22" s="29">
        <f>V.A.!E22/V.A.!E27*100</f>
        <v>0.23179668416402474</v>
      </c>
      <c r="F22" s="29">
        <f>V.A.!F22/V.A.!F27*100</f>
        <v>0.24115651682923359</v>
      </c>
      <c r="G22" s="29">
        <f>V.A.!G22/V.A.!G27*100</f>
        <v>0.23954851788943071</v>
      </c>
      <c r="H22" s="29">
        <f>V.A.!H22/V.A.!H27*100</f>
        <v>0.20214392381104535</v>
      </c>
      <c r="I22" s="29">
        <f>V.A.!I22/V.A.!I27*100</f>
        <v>0.17784279885247964</v>
      </c>
      <c r="J22" s="29">
        <f>V.A.!J22/V.A.!J27*100</f>
        <v>0.1707364529623504</v>
      </c>
      <c r="K22" s="29">
        <f>V.A.!K22/V.A.!K27*100</f>
        <v>0.17579368236791854</v>
      </c>
      <c r="L22" s="29">
        <f>V.A.!L22/V.A.!L27*100</f>
        <v>0.19541417997721425</v>
      </c>
      <c r="M22" s="29">
        <f>V.A.!M22/V.A.!M27*100</f>
        <v>0.1572465304897919</v>
      </c>
      <c r="N22" s="29">
        <f>V.A.!N22/V.A.!N27*100</f>
        <v>0.14587266174703964</v>
      </c>
      <c r="O22" s="29">
        <f>V.A.!O22/V.A.!O27*100</f>
        <v>0.14747988165856768</v>
      </c>
      <c r="P22" s="29">
        <f>V.A.!P22/V.A.!P27*100</f>
        <v>0.1377528268346172</v>
      </c>
      <c r="Q22" s="29">
        <f>V.A.!Q22/V.A.!Q27*100</f>
        <v>0.11486743802267008</v>
      </c>
      <c r="R22" s="31">
        <f>V.A.!R22/V.A.!R27*100</f>
        <v>0.19692023501236958</v>
      </c>
    </row>
    <row r="23" spans="1:20" s="2" customFormat="1" ht="12" x14ac:dyDescent="0.25">
      <c r="A23" s="68" t="s">
        <v>34</v>
      </c>
      <c r="B23" s="69"/>
      <c r="C23" s="29">
        <f>V.A.!C23/V.A.!C27*100</f>
        <v>1.2491663829178512E-2</v>
      </c>
      <c r="D23" s="29">
        <f>V.A.!D23/V.A.!D27*100</f>
        <v>1.0112245929821012E-2</v>
      </c>
      <c r="E23" s="29">
        <f>V.A.!E23/V.A.!E27*100</f>
        <v>7.8997973078322337E-3</v>
      </c>
      <c r="F23" s="29">
        <f>V.A.!F23/V.A.!F27*100</f>
        <v>6.4653221670035819E-3</v>
      </c>
      <c r="G23" s="29">
        <f>V.A.!G23/V.A.!G27*100</f>
        <v>7.0133143389403321E-3</v>
      </c>
      <c r="H23" s="29">
        <f>V.A.!H23/V.A.!H27*100</f>
        <v>8.653801348661656E-3</v>
      </c>
      <c r="I23" s="29">
        <f>V.A.!I23/V.A.!I27*100</f>
        <v>9.8293577771936032E-3</v>
      </c>
      <c r="J23" s="29">
        <f>V.A.!J23/V.A.!J27*100</f>
        <v>9.9717871388267341E-3</v>
      </c>
      <c r="K23" s="29">
        <f>V.A.!K23/V.A.!K27*100</f>
        <v>1.6162078294080204E-2</v>
      </c>
      <c r="L23" s="29">
        <f>V.A.!L23/V.A.!L27*100</f>
        <v>2.18803521982209E-2</v>
      </c>
      <c r="M23" s="29">
        <f>V.A.!M23/V.A.!M27*100</f>
        <v>7.5778344463008268E-2</v>
      </c>
      <c r="N23" s="29">
        <f>V.A.!N23/V.A.!N27*100</f>
        <v>5.7204965390995942E-3</v>
      </c>
      <c r="O23" s="29">
        <f>V.A.!O23/V.A.!O27*100</f>
        <v>5.362904787584279E-3</v>
      </c>
      <c r="P23" s="29">
        <f>V.A.!P23/V.A.!P27*100</f>
        <v>1.4661054740713138E-2</v>
      </c>
      <c r="Q23" s="29">
        <f>V.A.!Q23/V.A.!Q27*100</f>
        <v>9.5980878132150196E-3</v>
      </c>
      <c r="R23" s="31">
        <f>V.A.!R23/V.A.!R27*100</f>
        <v>1.3931443798916721E-2</v>
      </c>
    </row>
    <row r="24" spans="1:20" s="2" customFormat="1" ht="12" x14ac:dyDescent="0.25">
      <c r="A24" s="68" t="s">
        <v>35</v>
      </c>
      <c r="B24" s="69"/>
      <c r="C24" s="29">
        <f>V.A.!C24/V.A.!C27*100</f>
        <v>0.21558194027775818</v>
      </c>
      <c r="D24" s="29">
        <f>V.A.!D24/V.A.!D27*100</f>
        <v>0.1871756893676674</v>
      </c>
      <c r="E24" s="29">
        <f>V.A.!E24/V.A.!E27*100</f>
        <v>0.22743100670443323</v>
      </c>
      <c r="F24" s="29">
        <f>V.A.!F24/V.A.!F27*100</f>
        <v>0.2433116242182348</v>
      </c>
      <c r="G24" s="29">
        <f>V.A.!G24/V.A.!G27*100</f>
        <v>0.21544024984932333</v>
      </c>
      <c r="H24" s="29">
        <f>V.A.!H24/V.A.!H27*100</f>
        <v>0.23742480623251211</v>
      </c>
      <c r="I24" s="29">
        <f>V.A.!I24/V.A.!I27*100</f>
        <v>0.2557918919227824</v>
      </c>
      <c r="J24" s="29">
        <f>V.A.!J24/V.A.!J27*100</f>
        <v>0.27069753867107699</v>
      </c>
      <c r="K24" s="29">
        <f>V.A.!K24/V.A.!K27*100</f>
        <v>0.2630689051559516</v>
      </c>
      <c r="L24" s="29">
        <f>V.A.!L24/V.A.!L27*100</f>
        <v>0.27312715502606782</v>
      </c>
      <c r="M24" s="29">
        <f>V.A.!M24/V.A.!M27*100</f>
        <v>0.29431998634438028</v>
      </c>
      <c r="N24" s="29">
        <f>V.A.!N24/V.A.!N27*100</f>
        <v>0.36525370402150908</v>
      </c>
      <c r="O24" s="29">
        <f>V.A.!O24/V.A.!O27*100</f>
        <v>0.45763454187385855</v>
      </c>
      <c r="P24" s="29">
        <f>V.A.!P24/V.A.!P27*100</f>
        <v>0.46701568121979969</v>
      </c>
      <c r="Q24" s="29">
        <f>V.A.!Q24/V.A.!Q27*100</f>
        <v>0.49631402466398955</v>
      </c>
      <c r="R24" s="31">
        <f>V.A.!R24/V.A.!R27*100</f>
        <v>0.28520091809339437</v>
      </c>
    </row>
    <row r="25" spans="1:20" s="2" customFormat="1" ht="12" x14ac:dyDescent="0.25">
      <c r="A25" s="68" t="s">
        <v>36</v>
      </c>
      <c r="B25" s="69"/>
      <c r="C25" s="29">
        <f>V.A.!C25/V.A.!C27*100</f>
        <v>0</v>
      </c>
      <c r="D25" s="29">
        <f>V.A.!D25/V.A.!D27*100</f>
        <v>0</v>
      </c>
      <c r="E25" s="29">
        <f>V.A.!E25/V.A.!E27*100</f>
        <v>1.0186580739046828E-2</v>
      </c>
      <c r="F25" s="29">
        <f>V.A.!F25/V.A.!F27*100</f>
        <v>9.5902278810553132E-2</v>
      </c>
      <c r="G25" s="29">
        <f>V.A.!G25/V.A.!G27*100</f>
        <v>0.11659635088488302</v>
      </c>
      <c r="H25" s="29">
        <f>V.A.!H25/V.A.!H27*100</f>
        <v>0.13823892923631312</v>
      </c>
      <c r="I25" s="29">
        <f>V.A.!I25/V.A.!I27*100</f>
        <v>0.14538305921616587</v>
      </c>
      <c r="J25" s="29">
        <f>V.A.!J25/V.A.!J27*100</f>
        <v>0.16587216655316667</v>
      </c>
      <c r="K25" s="29">
        <f>V.A.!K25/V.A.!K27*100</f>
        <v>0.18225851368555063</v>
      </c>
      <c r="L25" s="29">
        <f>V.A.!L25/V.A.!L27*100</f>
        <v>0.1886237258467319</v>
      </c>
      <c r="M25" s="29">
        <f>V.A.!M25/V.A.!M27*100</f>
        <v>0.18569573830866873</v>
      </c>
      <c r="N25" s="29">
        <f>V.A.!N25/V.A.!N27*100</f>
        <v>0.19878725473371087</v>
      </c>
      <c r="O25" s="29">
        <f>V.A.!O25/V.A.!O27*100</f>
        <v>0.20140686868927626</v>
      </c>
      <c r="P25" s="29">
        <f>V.A.!P25/V.A.!P27*100</f>
        <v>0.19456441395488058</v>
      </c>
      <c r="Q25" s="29">
        <f>V.A.!Q25/V.A.!Q27*100</f>
        <v>0.18267328418699552</v>
      </c>
      <c r="R25" s="31">
        <f>V.A.!R25/V.A.!R27*100</f>
        <v>0.12478845737299568</v>
      </c>
    </row>
    <row r="26" spans="1:20" s="2" customFormat="1" ht="12" x14ac:dyDescent="0.25">
      <c r="A26" s="68" t="s">
        <v>37</v>
      </c>
      <c r="B26" s="69"/>
      <c r="C26" s="29">
        <f>V.A.!C26/V.A.!C27*100</f>
        <v>0.62982163112922629</v>
      </c>
      <c r="D26" s="29">
        <f>V.A.!D26/V.A.!D27*100</f>
        <v>0.81334181968874109</v>
      </c>
      <c r="E26" s="29">
        <f>V.A.!E26/V.A.!E27*100</f>
        <v>1.1311262408398732</v>
      </c>
      <c r="F26" s="29">
        <f>V.A.!F26/V.A.!F27*100</f>
        <v>1.1975931760679634</v>
      </c>
      <c r="G26" s="29">
        <f>V.A.!G26/V.A.!G27*100</f>
        <v>1.2455207933811847</v>
      </c>
      <c r="H26" s="29">
        <f>V.A.!H26/V.A.!H27*100</f>
        <v>1.0963700631727498</v>
      </c>
      <c r="I26" s="29">
        <f>V.A.!I26/V.A.!I27*100</f>
        <v>1.0819151246385426</v>
      </c>
      <c r="J26" s="29">
        <f>V.A.!J26/V.A.!J27*100</f>
        <v>0.89211012744430385</v>
      </c>
      <c r="K26" s="29">
        <f>V.A.!K26/V.A.!K27*100</f>
        <v>0.87573599618077669</v>
      </c>
      <c r="L26" s="29">
        <f>V.A.!L26/V.A.!L27*100</f>
        <v>1.0852151693715308</v>
      </c>
      <c r="M26" s="29">
        <f>V.A.!M26/V.A.!M27*100</f>
        <v>1.7524712016428123</v>
      </c>
      <c r="N26" s="29">
        <f>V.A.!N26/V.A.!N27*100</f>
        <v>1.5994508323322463</v>
      </c>
      <c r="O26" s="29">
        <f>V.A.!O26/V.A.!O27*100</f>
        <v>1.6535623095051528</v>
      </c>
      <c r="P26" s="29">
        <f>V.A.!P26/V.A.!P27*100</f>
        <v>1.7055693681696282</v>
      </c>
      <c r="Q26" s="29">
        <f>V.A.!Q26/V.A.!Q27*100</f>
        <v>1.6942173069004061</v>
      </c>
      <c r="R26" s="31">
        <f>V.A.!R26/V.A.!R27*100</f>
        <v>1.190069885392584</v>
      </c>
    </row>
    <row r="27" spans="1:20" s="2" customFormat="1" ht="12" x14ac:dyDescent="0.25">
      <c r="A27" s="70" t="s">
        <v>40</v>
      </c>
      <c r="B27" s="71"/>
      <c r="C27" s="30">
        <f>V.A.!C27/V.A.!C27*100</f>
        <v>100</v>
      </c>
      <c r="D27" s="30">
        <f>V.A.!D27/V.A.!D27*100</f>
        <v>100</v>
      </c>
      <c r="E27" s="30">
        <f>V.A.!E27/V.A.!E27*100</f>
        <v>100</v>
      </c>
      <c r="F27" s="30">
        <f>V.A.!F27/V.A.!F27*100</f>
        <v>100</v>
      </c>
      <c r="G27" s="30">
        <f>V.A.!G27/V.A.!G27*100</f>
        <v>100</v>
      </c>
      <c r="H27" s="30">
        <f>V.A.!H27/V.A.!H27*100</f>
        <v>100</v>
      </c>
      <c r="I27" s="30">
        <f>V.A.!I27/V.A.!I27*100</f>
        <v>100</v>
      </c>
      <c r="J27" s="30">
        <f>V.A.!J27/V.A.!J27*100</f>
        <v>100</v>
      </c>
      <c r="K27" s="30">
        <f>V.A.!K27/V.A.!K27*100</f>
        <v>100</v>
      </c>
      <c r="L27" s="30">
        <f>V.A.!L27/V.A.!L27*100</f>
        <v>100</v>
      </c>
      <c r="M27" s="30">
        <f>V.A.!M27/V.A.!M27*100</f>
        <v>100</v>
      </c>
      <c r="N27" s="30">
        <f>V.A.!N27/V.A.!N27*100</f>
        <v>100</v>
      </c>
      <c r="O27" s="30">
        <f>V.A.!O27/V.A.!O27*100</f>
        <v>100</v>
      </c>
      <c r="P27" s="30">
        <f>V.A.!P27/V.A.!P27*100</f>
        <v>100</v>
      </c>
      <c r="Q27" s="30">
        <f>V.A.!Q27/V.A.!Q27*100</f>
        <v>100</v>
      </c>
      <c r="R27" s="30">
        <f>V.A.!R27/V.A.!R27*100</f>
        <v>100</v>
      </c>
    </row>
    <row r="28" spans="1:20" x14ac:dyDescent="0.3">
      <c r="A28" s="1"/>
      <c r="B28" s="1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</row>
    <row r="30" spans="1:20" x14ac:dyDescent="0.3">
      <c r="E30" s="11"/>
    </row>
  </sheetData>
  <mergeCells count="25">
    <mergeCell ref="A27:B27"/>
    <mergeCell ref="A21:B21"/>
    <mergeCell ref="A22:B22"/>
    <mergeCell ref="A23:B23"/>
    <mergeCell ref="A24:B24"/>
    <mergeCell ref="A25:B25"/>
    <mergeCell ref="A26:B26"/>
    <mergeCell ref="A1:AG1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8:B8"/>
    <mergeCell ref="A4:B4"/>
    <mergeCell ref="A5:B5"/>
    <mergeCell ref="A6:B6"/>
    <mergeCell ref="A7:B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0"/>
  <sheetViews>
    <sheetView workbookViewId="0">
      <selection sqref="A1:AG1"/>
    </sheetView>
  </sheetViews>
  <sheetFormatPr defaultRowHeight="14.4" x14ac:dyDescent="0.3"/>
  <cols>
    <col min="1" max="1" width="20.6640625" customWidth="1"/>
    <col min="2" max="2" width="1" customWidth="1"/>
    <col min="3" max="15" width="6.5546875" bestFit="1" customWidth="1"/>
    <col min="16" max="16" width="6.5546875" customWidth="1"/>
    <col min="17" max="17" width="6.88671875" customWidth="1"/>
    <col min="18" max="18" width="7" customWidth="1"/>
  </cols>
  <sheetData>
    <row r="1" spans="1:33" x14ac:dyDescent="0.3">
      <c r="A1" s="67" t="s">
        <v>59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</row>
    <row r="2" spans="1:33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53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</row>
    <row r="3" spans="1:33" ht="15.6" x14ac:dyDescent="0.3">
      <c r="A3" s="25" t="s">
        <v>1</v>
      </c>
      <c r="B3" s="26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</row>
    <row r="4" spans="1:33" ht="33.9" customHeight="1" x14ac:dyDescent="0.3">
      <c r="A4" s="63" t="s">
        <v>15</v>
      </c>
      <c r="B4" s="64"/>
      <c r="C4" s="23" t="s">
        <v>42</v>
      </c>
      <c r="D4" s="23" t="s">
        <v>43</v>
      </c>
      <c r="E4" s="23" t="s">
        <v>44</v>
      </c>
      <c r="F4" s="23" t="s">
        <v>45</v>
      </c>
      <c r="G4" s="23" t="s">
        <v>46</v>
      </c>
      <c r="H4" s="23" t="s">
        <v>47</v>
      </c>
      <c r="I4" s="23" t="s">
        <v>48</v>
      </c>
      <c r="J4" s="23" t="s">
        <v>49</v>
      </c>
      <c r="K4" s="23" t="s">
        <v>50</v>
      </c>
      <c r="L4" s="23" t="s">
        <v>51</v>
      </c>
      <c r="M4" s="23" t="s">
        <v>52</v>
      </c>
      <c r="N4" s="23" t="s">
        <v>53</v>
      </c>
      <c r="O4" s="23" t="s">
        <v>54</v>
      </c>
      <c r="P4" s="23" t="s">
        <v>58</v>
      </c>
      <c r="Q4" s="23" t="s">
        <v>56</v>
      </c>
      <c r="R4" s="23" t="s">
        <v>57</v>
      </c>
    </row>
    <row r="5" spans="1:33" s="2" customFormat="1" ht="12" x14ac:dyDescent="0.25">
      <c r="A5" s="68" t="s">
        <v>16</v>
      </c>
      <c r="B5" s="69"/>
      <c r="C5" s="29">
        <f>(V.A.!D5-V.A.!C5)/V.A.!C5*100</f>
        <v>2.8293463962811072</v>
      </c>
      <c r="D5" s="29">
        <f>(V.A.!E5-V.A.!D5)/V.A.!D5*100</f>
        <v>-7.2898608188793155</v>
      </c>
      <c r="E5" s="29">
        <f>(V.A.!F5-V.A.!E5)/V.A.!E5*100</f>
        <v>-4.1644164041794012</v>
      </c>
      <c r="F5" s="29">
        <f>(V.A.!G5-V.A.!F5)/V.A.!F5*100</f>
        <v>-1.4026378451625934</v>
      </c>
      <c r="G5" s="29">
        <f>(V.A.!H5-V.A.!G5)/V.A.!G5*100</f>
        <v>-2.0427041795650291</v>
      </c>
      <c r="H5" s="29">
        <f>(V.A.!I5-V.A.!H5)/V.A.!H5*100</f>
        <v>-4.0727949707255213</v>
      </c>
      <c r="I5" s="29">
        <f>(V.A.!J5-V.A.!I5)/V.A.!I5*100</f>
        <v>-5.3060880082129742</v>
      </c>
      <c r="J5" s="29">
        <f>(V.A.!K5-V.A.!J5)/V.A.!J5*100</f>
        <v>-1.4015950337125376</v>
      </c>
      <c r="K5" s="29">
        <f>(V.A.!L5-V.A.!K5)/V.A.!K5*100</f>
        <v>0.44095330263103394</v>
      </c>
      <c r="L5" s="29">
        <f>(V.A.!M5-V.A.!L5)/V.A.!L5*100</f>
        <v>-5.1722328029632738</v>
      </c>
      <c r="M5" s="29">
        <f>(V.A.!N5-V.A.!M5)/V.A.!M5*100</f>
        <v>-9.2193282095075428</v>
      </c>
      <c r="N5" s="29">
        <f>(V.A.!O5-V.A.!N5)/V.A.!N5*100</f>
        <v>-2.2041050967480631</v>
      </c>
      <c r="O5" s="29">
        <f>(V.A.!P5-V.A.!O5)/V.A.!O5*100</f>
        <v>-2.2889613281319581</v>
      </c>
      <c r="P5" s="29">
        <f>(V.A.!Q5-V.A.!P5)/V.A.!P5*100</f>
        <v>-1.3426550479454551</v>
      </c>
      <c r="Q5" s="31">
        <f>(V.A.!Q5-V.A.!C5)/V.A.!C5*100</f>
        <v>-35.577089049861016</v>
      </c>
      <c r="R5" s="31">
        <f>(V.A.!Q5-V.A.!L5)/V.A.!L5*100</f>
        <v>-18.843633309839088</v>
      </c>
    </row>
    <row r="6" spans="1:33" s="2" customFormat="1" ht="12" x14ac:dyDescent="0.25">
      <c r="A6" s="68" t="s">
        <v>17</v>
      </c>
      <c r="B6" s="68"/>
      <c r="C6" s="29">
        <f>(V.A.!D6-V.A.!C6)/V.A.!C6*100</f>
        <v>6.3745019920318722</v>
      </c>
      <c r="D6" s="29">
        <f>(V.A.!E6-V.A.!D6)/V.A.!D6*100</f>
        <v>31.835205992509362</v>
      </c>
      <c r="E6" s="29">
        <f>(V.A.!F6-V.A.!E6)/V.A.!E6*100</f>
        <v>9.9431818181818183</v>
      </c>
      <c r="F6" s="29">
        <f>(V.A.!G6-V.A.!F6)/V.A.!F6*100</f>
        <v>-0.77519379844961245</v>
      </c>
      <c r="G6" s="29">
        <f>(V.A.!H6-V.A.!G6)/V.A.!G6*100</f>
        <v>-59.895833333333336</v>
      </c>
      <c r="H6" s="29">
        <f>(V.A.!I6-V.A.!H6)/V.A.!H6*100</f>
        <v>191.55844155844156</v>
      </c>
      <c r="I6" s="29">
        <f>(V.A.!J6-V.A.!I6)/V.A.!I6*100</f>
        <v>-7.5723830734966597</v>
      </c>
      <c r="J6" s="29">
        <f>(V.A.!K6-V.A.!J6)/V.A.!J6*100</f>
        <v>-10.120481927710843</v>
      </c>
      <c r="K6" s="29">
        <f>(V.A.!L6-V.A.!K6)/V.A.!K6*100</f>
        <v>-62.198391420911527</v>
      </c>
      <c r="L6" s="29">
        <f>(V.A.!M6-V.A.!L6)/V.A.!L6*100</f>
        <v>59.574468085106382</v>
      </c>
      <c r="M6" s="29">
        <f>(V.A.!N6-V.A.!M6)/V.A.!M6*100</f>
        <v>-24.444444444444443</v>
      </c>
      <c r="N6" s="29">
        <f>(V.A.!O6-V.A.!N6)/V.A.!N6*100</f>
        <v>-21.176470588235293</v>
      </c>
      <c r="O6" s="29">
        <f>(V.A.!P6-V.A.!O6)/V.A.!O6*100</f>
        <v>16.417910447761194</v>
      </c>
      <c r="P6" s="29">
        <f>(V.A.!Q6-V.A.!P6)/V.A.!P6*100</f>
        <v>-25</v>
      </c>
      <c r="Q6" s="31">
        <f>(V.A.!Q6-V.A.!C6)/V.A.!C6*100</f>
        <v>-53.386454183266927</v>
      </c>
      <c r="R6" s="31">
        <f>(V.A.!Q6-V.A.!L6)/V.A.!L6*100</f>
        <v>-17.021276595744681</v>
      </c>
    </row>
    <row r="7" spans="1:33" s="2" customFormat="1" ht="12" x14ac:dyDescent="0.25">
      <c r="A7" s="68" t="s">
        <v>18</v>
      </c>
      <c r="B7" s="69"/>
      <c r="C7" s="29">
        <f>(V.A.!D7-V.A.!C7)/V.A.!C7*100</f>
        <v>-7.1161048689138573</v>
      </c>
      <c r="D7" s="29">
        <f>(V.A.!E7-V.A.!D7)/V.A.!D7*100</f>
        <v>3.5483870967741935</v>
      </c>
      <c r="E7" s="29">
        <f>(V.A.!F7-V.A.!E7)/V.A.!E7*100</f>
        <v>-10.514018691588785</v>
      </c>
      <c r="F7" s="29">
        <f>(V.A.!G7-V.A.!F7)/V.A.!F7*100</f>
        <v>3.4812880765883376</v>
      </c>
      <c r="G7" s="29">
        <f>(V.A.!H7-V.A.!G7)/V.A.!G7*100</f>
        <v>4.7098402018502945</v>
      </c>
      <c r="H7" s="29">
        <f>(V.A.!I7-V.A.!H7)/V.A.!H7*100</f>
        <v>-1.3654618473895583</v>
      </c>
      <c r="I7" s="29">
        <f>(V.A.!J7-V.A.!I7)/V.A.!I7*100</f>
        <v>-5.0488599348534207</v>
      </c>
      <c r="J7" s="29">
        <f>(V.A.!K7-V.A.!J7)/V.A.!J7*100</f>
        <v>-0.94339622641509435</v>
      </c>
      <c r="K7" s="29">
        <f>(V.A.!L7-V.A.!K7)/V.A.!K7*100</f>
        <v>-4.4155844155844157</v>
      </c>
      <c r="L7" s="29">
        <f>(V.A.!M7-V.A.!L7)/V.A.!L7*100</f>
        <v>6.1594202898550732</v>
      </c>
      <c r="M7" s="29">
        <f>(V.A.!N7-V.A.!M7)/V.A.!M7*100</f>
        <v>-4.351535836177475</v>
      </c>
      <c r="N7" s="29">
        <f>(V.A.!O7-V.A.!N7)/V.A.!N7*100</f>
        <v>-9.991079393398751</v>
      </c>
      <c r="O7" s="29">
        <f>(V.A.!P7-V.A.!O7)/V.A.!O7*100</f>
        <v>0.99108027750247762</v>
      </c>
      <c r="P7" s="29">
        <f>(V.A.!Q7-V.A.!P7)/V.A.!P7*100</f>
        <v>-5.5937193326790968</v>
      </c>
      <c r="Q7" s="31">
        <f>(V.A.!Q7-V.A.!C7)/V.A.!C7*100</f>
        <v>-27.940074906367041</v>
      </c>
      <c r="R7" s="31">
        <f>(V.A.!Q7-V.A.!L7)/V.A.!L7*100</f>
        <v>-12.862318840579709</v>
      </c>
    </row>
    <row r="8" spans="1:33" s="2" customFormat="1" ht="12" x14ac:dyDescent="0.25">
      <c r="A8" s="68" t="s">
        <v>19</v>
      </c>
      <c r="B8" s="68"/>
      <c r="C8" s="29">
        <f>(V.A.!D8-V.A.!C8)/V.A.!C8*100</f>
        <v>-1.9501625135427951</v>
      </c>
      <c r="D8" s="29">
        <f>(V.A.!E8-V.A.!D8)/V.A.!D8*100</f>
        <v>-6.3535911602209953</v>
      </c>
      <c r="E8" s="29">
        <f>(V.A.!F8-V.A.!E8)/V.A.!E8*100</f>
        <v>-1.5339233038348081</v>
      </c>
      <c r="F8" s="29">
        <f>(V.A.!G8-V.A.!F8)/V.A.!F8*100</f>
        <v>-3.0557219892150989</v>
      </c>
      <c r="G8" s="29">
        <f>(V.A.!H8-V.A.!G8)/V.A.!G8*100</f>
        <v>4.6353522867737942</v>
      </c>
      <c r="H8" s="29">
        <f>(V.A.!I8-V.A.!H8)/V.A.!H8*100</f>
        <v>-19.373892498523333</v>
      </c>
      <c r="I8" s="29">
        <f>(V.A.!J8-V.A.!I8)/V.A.!I8*100</f>
        <v>-9.6703296703296715</v>
      </c>
      <c r="J8" s="29">
        <f>(V.A.!K8-V.A.!J8)/V.A.!J8*100</f>
        <v>-1.6220600162206</v>
      </c>
      <c r="K8" s="29">
        <f>(V.A.!L8-V.A.!K8)/V.A.!K8*100</f>
        <v>-0.16488046166529266</v>
      </c>
      <c r="L8" s="29">
        <f>(V.A.!M8-V.A.!L8)/V.A.!L8*100</f>
        <v>-6.0280759702725017</v>
      </c>
      <c r="M8" s="29">
        <f>(V.A.!N8-V.A.!M8)/V.A.!M8*100</f>
        <v>5.7996485061511418</v>
      </c>
      <c r="N8" s="29">
        <f>(V.A.!O8-V.A.!N8)/V.A.!N8*100</f>
        <v>-15.033222591362128</v>
      </c>
      <c r="O8" s="29">
        <f>(V.A.!P8-V.A.!O8)/V.A.!O8*100</f>
        <v>1.7595307917888565</v>
      </c>
      <c r="P8" s="29">
        <f>(V.A.!Q8-V.A.!P8)/V.A.!P8*100</f>
        <v>-7.1085494716618642</v>
      </c>
      <c r="Q8" s="31">
        <f>(V.A.!Q8-V.A.!C8)/V.A.!C8*100</f>
        <v>-47.616468039003252</v>
      </c>
      <c r="R8" s="31">
        <f>(V.A.!Q8-V.A.!L8)/V.A.!L8*100</f>
        <v>-20.148637489677952</v>
      </c>
    </row>
    <row r="9" spans="1:33" s="2" customFormat="1" ht="12" x14ac:dyDescent="0.25">
      <c r="A9" s="68" t="s">
        <v>20</v>
      </c>
      <c r="B9" s="69"/>
      <c r="C9" s="29">
        <f>(V.A.!D9-V.A.!C9)/V.A.!C9*100</f>
        <v>-8.2479508196721305</v>
      </c>
      <c r="D9" s="29">
        <f>(V.A.!E9-V.A.!D9)/V.A.!D9*100</f>
        <v>-11.166945840312675</v>
      </c>
      <c r="E9" s="29">
        <f>(V.A.!F9-V.A.!E9)/V.A.!E9*100</f>
        <v>-3.2998114393463229</v>
      </c>
      <c r="F9" s="29">
        <f>(V.A.!G9-V.A.!F9)/V.A.!F9*100</f>
        <v>-19.987000324991875</v>
      </c>
      <c r="G9" s="29">
        <f>(V.A.!H9-V.A.!G9)/V.A.!G9*100</f>
        <v>25.101543460601139</v>
      </c>
      <c r="H9" s="29">
        <f>(V.A.!I9-V.A.!H9)/V.A.!H9*100</f>
        <v>-29.61038961038961</v>
      </c>
      <c r="I9" s="29">
        <f>(V.A.!J9-V.A.!I9)/V.A.!I9*100</f>
        <v>-0.69188191881918815</v>
      </c>
      <c r="J9" s="29">
        <f>(V.A.!K9-V.A.!J9)/V.A.!J9*100</f>
        <v>-8.732001857872735</v>
      </c>
      <c r="K9" s="29">
        <f>(V.A.!L9-V.A.!K9)/V.A.!K9*100</f>
        <v>10.178117048346055</v>
      </c>
      <c r="L9" s="29">
        <f>(V.A.!M9-V.A.!L9)/V.A.!L9*100</f>
        <v>-25.958429561200923</v>
      </c>
      <c r="M9" s="29">
        <f>(V.A.!N9-V.A.!M9)/V.A.!M9*100</f>
        <v>-3.6805988771054272</v>
      </c>
      <c r="N9" s="29">
        <f>(V.A.!O9-V.A.!N9)/V.A.!N9*100</f>
        <v>-6.1528497409326421</v>
      </c>
      <c r="O9" s="29">
        <f>(V.A.!P9-V.A.!O9)/V.A.!O9*100</f>
        <v>-5.4520358868184955</v>
      </c>
      <c r="P9" s="29">
        <f>(V.A.!Q9-V.A.!P9)/V.A.!P9*100</f>
        <v>-7.7372262773722627</v>
      </c>
      <c r="Q9" s="31">
        <f>(V.A.!Q9-V.A.!C9)/V.A.!C9*100</f>
        <v>-67.622950819672127</v>
      </c>
      <c r="R9" s="31">
        <f>(V.A.!Q9-V.A.!L9)/V.A.!L9*100</f>
        <v>-41.616628175519629</v>
      </c>
    </row>
    <row r="10" spans="1:33" s="2" customFormat="1" ht="12" x14ac:dyDescent="0.25">
      <c r="A10" s="68" t="s">
        <v>21</v>
      </c>
      <c r="B10" s="68"/>
      <c r="C10" s="29">
        <f>(V.A.!D10-V.A.!C10)/V.A.!C10*100</f>
        <v>-21.501457725947525</v>
      </c>
      <c r="D10" s="29">
        <f>(V.A.!E10-V.A.!D10)/V.A.!D10*100</f>
        <v>10.863509749303621</v>
      </c>
      <c r="E10" s="29">
        <f>(V.A.!F10-V.A.!E10)/V.A.!E10*100</f>
        <v>-8.8777219430485754</v>
      </c>
      <c r="F10" s="29">
        <f>(V.A.!G10-V.A.!F10)/V.A.!F10*100</f>
        <v>2.9411764705882351</v>
      </c>
      <c r="G10" s="29">
        <f>(V.A.!H10-V.A.!G10)/V.A.!G10*100</f>
        <v>0.7142857142857143</v>
      </c>
      <c r="H10" s="29">
        <f>(V.A.!I10-V.A.!H10)/V.A.!H10*100</f>
        <v>-0.7978723404255319</v>
      </c>
      <c r="I10" s="29">
        <f>(V.A.!J10-V.A.!I10)/V.A.!I10*100</f>
        <v>-5.3619302949061662</v>
      </c>
      <c r="J10" s="29">
        <f>(V.A.!K10-V.A.!J10)/V.A.!J10*100</f>
        <v>-13.408876298394713</v>
      </c>
      <c r="K10" s="29">
        <f>(V.A.!L10-V.A.!K10)/V.A.!K10*100</f>
        <v>5.6706652126499453</v>
      </c>
      <c r="L10" s="29">
        <f>(V.A.!M10-V.A.!L10)/V.A.!L10*100</f>
        <v>25.902992776057793</v>
      </c>
      <c r="M10" s="29">
        <f>(V.A.!N10-V.A.!M10)/V.A.!M10*100</f>
        <v>-3.8524590163934427</v>
      </c>
      <c r="N10" s="29">
        <f>(V.A.!O10-V.A.!N10)/V.A.!N10*100</f>
        <v>-1.4492753623188406</v>
      </c>
      <c r="O10" s="29">
        <f>(V.A.!P10-V.A.!O10)/V.A.!O10*100</f>
        <v>-1.4705882352941175</v>
      </c>
      <c r="P10" s="29">
        <f>(V.A.!Q10-V.A.!P10)/V.A.!P10*100</f>
        <v>-1.6681299385425814</v>
      </c>
      <c r="Q10" s="31">
        <f>(V.A.!Q10-V.A.!C10)/V.A.!C10*100</f>
        <v>-18.367346938775512</v>
      </c>
      <c r="R10" s="31">
        <f>(V.A.!Q10-V.A.!L10)/V.A.!L10*100</f>
        <v>15.583075335397318</v>
      </c>
      <c r="U10" s="38">
        <f>MIN(C5:R26)</f>
        <v>-93.174061433447093</v>
      </c>
    </row>
    <row r="11" spans="1:33" s="2" customFormat="1" ht="12" x14ac:dyDescent="0.25">
      <c r="A11" s="68" t="s">
        <v>22</v>
      </c>
      <c r="B11" s="69"/>
      <c r="C11" s="29">
        <f>(V.A.!D11-V.A.!C11)/V.A.!C11*100</f>
        <v>-8.3032490974729249</v>
      </c>
      <c r="D11" s="29">
        <f>(V.A.!E11-V.A.!D11)/V.A.!D11*100</f>
        <v>-14.173228346456693</v>
      </c>
      <c r="E11" s="29">
        <f>(V.A.!F11-V.A.!E11)/V.A.!E11*100</f>
        <v>3.4403669724770642</v>
      </c>
      <c r="F11" s="29">
        <f>(V.A.!G11-V.A.!F11)/V.A.!F11*100</f>
        <v>-15.742793791574281</v>
      </c>
      <c r="G11" s="29">
        <f>(V.A.!H11-V.A.!G11)/V.A.!G11*100</f>
        <v>-0.52631578947368418</v>
      </c>
      <c r="H11" s="29">
        <f>(V.A.!I11-V.A.!H11)/V.A.!H11*100</f>
        <v>-14.02116402116402</v>
      </c>
      <c r="I11" s="29">
        <f>(V.A.!J11-V.A.!I11)/V.A.!I11*100</f>
        <v>-6.4615384615384617</v>
      </c>
      <c r="J11" s="29">
        <f>(V.A.!K11-V.A.!J11)/V.A.!J11*100</f>
        <v>-11.842105263157894</v>
      </c>
      <c r="K11" s="29">
        <f>(V.A.!L11-V.A.!K11)/V.A.!K11*100</f>
        <v>-10.820895522388058</v>
      </c>
      <c r="L11" s="29">
        <f>(V.A.!M11-V.A.!L11)/V.A.!L11*100</f>
        <v>-10.0418410041841</v>
      </c>
      <c r="M11" s="29">
        <f>(V.A.!N11-V.A.!M11)/V.A.!M11*100</f>
        <v>-4.1860465116279073</v>
      </c>
      <c r="N11" s="29">
        <f>(V.A.!O11-V.A.!N11)/V.A.!N11*100</f>
        <v>-13.106796116504855</v>
      </c>
      <c r="O11" s="29">
        <f>(V.A.!P11-V.A.!O11)/V.A.!O11*100</f>
        <v>-11.731843575418994</v>
      </c>
      <c r="P11" s="29">
        <f>(V.A.!Q11-V.A.!P11)/V.A.!P11*100</f>
        <v>-4.4303797468354427</v>
      </c>
      <c r="Q11" s="31">
        <f>(V.A.!Q11-V.A.!C11)/V.A.!C11*100</f>
        <v>-72.74368231046931</v>
      </c>
      <c r="R11" s="31">
        <f>(V.A.!Q11-V.A.!L11)/V.A.!L11*100</f>
        <v>-36.820083682008367</v>
      </c>
    </row>
    <row r="12" spans="1:33" s="2" customFormat="1" ht="12" x14ac:dyDescent="0.25">
      <c r="A12" s="68" t="s">
        <v>23</v>
      </c>
      <c r="B12" s="69"/>
      <c r="C12" s="29">
        <f>(V.A.!D12-V.A.!C12)/V.A.!C12*100</f>
        <v>8.4946957447647584</v>
      </c>
      <c r="D12" s="29">
        <f>(V.A.!E12-V.A.!D12)/V.A.!D12*100</f>
        <v>-4.238304678128749</v>
      </c>
      <c r="E12" s="29">
        <f>(V.A.!F12-V.A.!E12)/V.A.!E12*100</f>
        <v>-3.5984057695957485</v>
      </c>
      <c r="F12" s="29">
        <f>(V.A.!G12-V.A.!F12)/V.A.!F12*100</f>
        <v>-2.756231050911525E-2</v>
      </c>
      <c r="G12" s="29">
        <f>(V.A.!H12-V.A.!G12)/V.A.!G12*100</f>
        <v>-0.9413154785348562</v>
      </c>
      <c r="H12" s="29">
        <f>(V.A.!I12-V.A.!H12)/V.A.!H12*100</f>
        <v>-1.7454574370800366</v>
      </c>
      <c r="I12" s="29">
        <f>(V.A.!J12-V.A.!I12)/V.A.!I12*100</f>
        <v>-4.8640336678536737</v>
      </c>
      <c r="J12" s="29">
        <f>(V.A.!K12-V.A.!J12)/V.A.!J12*100</f>
        <v>-7.5287111867290522</v>
      </c>
      <c r="K12" s="29">
        <f>(V.A.!L12-V.A.!K12)/V.A.!K12*100</f>
        <v>0.35418583256669733</v>
      </c>
      <c r="L12" s="29">
        <f>(V.A.!M12-V.A.!L12)/V.A.!L12*100</f>
        <v>-5.7982307374982813</v>
      </c>
      <c r="M12" s="29">
        <f>(V.A.!N12-V.A.!M12)/V.A.!M12*100</f>
        <v>-9.8968470221876217</v>
      </c>
      <c r="N12" s="29">
        <f>(V.A.!O12-V.A.!N12)/V.A.!N12*100</f>
        <v>-5.2273463656982395</v>
      </c>
      <c r="O12" s="29">
        <f>(V.A.!P12-V.A.!O12)/V.A.!O12*100</f>
        <v>-2.8091168091168091</v>
      </c>
      <c r="P12" s="29">
        <f>(V.A.!Q12-V.A.!P12)/V.A.!P12*100</f>
        <v>-3.107228703757988</v>
      </c>
      <c r="Q12" s="31">
        <f>(V.A.!Q12-V.A.!C12)/V.A.!C12*100</f>
        <v>-34.822731395669834</v>
      </c>
      <c r="R12" s="31">
        <f>(V.A.!Q12-V.A.!L12)/V.A.!L12*100</f>
        <v>-24.247146720447358</v>
      </c>
      <c r="U12" s="38">
        <f>MIN(Q5:Q26)</f>
        <v>-79.157557450643338</v>
      </c>
    </row>
    <row r="13" spans="1:33" s="2" customFormat="1" ht="12" x14ac:dyDescent="0.25">
      <c r="A13" s="68" t="s">
        <v>24</v>
      </c>
      <c r="B13" s="69"/>
      <c r="C13" s="29">
        <f>(V.A.!D13-V.A.!C13)/V.A.!C13*100</f>
        <v>-16.984615384615385</v>
      </c>
      <c r="D13" s="29">
        <f>(V.A.!E13-V.A.!D13)/V.A.!D13*100</f>
        <v>-13.862120088954782</v>
      </c>
      <c r="E13" s="29">
        <f>(V.A.!F13-V.A.!E13)/V.A.!E13*100</f>
        <v>-13.425129087779691</v>
      </c>
      <c r="F13" s="29">
        <f>(V.A.!G13-V.A.!F13)/V.A.!F13*100</f>
        <v>-2.3856858846918487</v>
      </c>
      <c r="G13" s="29">
        <f>(V.A.!H13-V.A.!G13)/V.A.!G13*100</f>
        <v>-3.2586558044806515</v>
      </c>
      <c r="H13" s="29">
        <f>(V.A.!I13-V.A.!H13)/V.A.!H13*100</f>
        <v>-11.157894736842106</v>
      </c>
      <c r="I13" s="29">
        <f>(V.A.!J13-V.A.!I13)/V.A.!I13*100</f>
        <v>-18.720379146919431</v>
      </c>
      <c r="J13" s="29">
        <f>(V.A.!K13-V.A.!J13)/V.A.!J13*100</f>
        <v>-6.7055393586005829</v>
      </c>
      <c r="K13" s="29">
        <f>(V.A.!L13-V.A.!K13)/V.A.!K13*100</f>
        <v>-13.90625</v>
      </c>
      <c r="L13" s="29">
        <f>(V.A.!M13-V.A.!L13)/V.A.!L13*100</f>
        <v>3.0852994555353903</v>
      </c>
      <c r="M13" s="29">
        <f>(V.A.!N13-V.A.!M13)/V.A.!M13*100</f>
        <v>-30.281690140845068</v>
      </c>
      <c r="N13" s="29">
        <f>(V.A.!O13-V.A.!N13)/V.A.!N13*100</f>
        <v>-12.121212121212121</v>
      </c>
      <c r="O13" s="29">
        <f>(V.A.!P13-V.A.!O13)/V.A.!O13*100</f>
        <v>-0.57471264367816088</v>
      </c>
      <c r="P13" s="29">
        <f>(V.A.!Q13-V.A.!P13)/V.A.!P13*100</f>
        <v>-1.1560693641618496</v>
      </c>
      <c r="Q13" s="41">
        <f>(V.A.!Q13-V.A.!C13)/V.A.!C13*100</f>
        <v>-78.953846153846158</v>
      </c>
      <c r="R13" s="31">
        <f>(V.A.!Q13-V.A.!L13)/V.A.!L13*100</f>
        <v>-37.931034482758619</v>
      </c>
      <c r="U13" s="38">
        <f>MAX(Q5:Q27)</f>
        <v>86.068111455108351</v>
      </c>
    </row>
    <row r="14" spans="1:33" s="2" customFormat="1" ht="12" x14ac:dyDescent="0.25">
      <c r="A14" s="68" t="s">
        <v>25</v>
      </c>
      <c r="B14" s="69"/>
      <c r="C14" s="29">
        <f>(V.A.!D14-V.A.!C14)/V.A.!C14*100</f>
        <v>-14.261069580218516</v>
      </c>
      <c r="D14" s="29">
        <f>(V.A.!E14-V.A.!D14)/V.A.!D14*100</f>
        <v>-8.3836351441985251</v>
      </c>
      <c r="E14" s="29">
        <f>(V.A.!F14-V.A.!E14)/V.A.!E14*100</f>
        <v>0.80527086383601754</v>
      </c>
      <c r="F14" s="29">
        <f>(V.A.!G14-V.A.!F14)/V.A.!F14*100</f>
        <v>3.2316630355846039</v>
      </c>
      <c r="G14" s="29">
        <f>(V.A.!H14-V.A.!G14)/V.A.!G14*100</f>
        <v>-5.6982061202954624</v>
      </c>
      <c r="H14" s="29">
        <f>(V.A.!I14-V.A.!H14)/V.A.!H14*100</f>
        <v>1.2308839985080196</v>
      </c>
      <c r="I14" s="29">
        <f>(V.A.!J14-V.A.!I14)/V.A.!I14*100</f>
        <v>-15.43846720707443</v>
      </c>
      <c r="J14" s="29">
        <f>(V.A.!K14-V.A.!J14)/V.A.!J14*100</f>
        <v>-17.516339869281044</v>
      </c>
      <c r="K14" s="29">
        <f>(V.A.!L14-V.A.!K14)/V.A.!K14*100</f>
        <v>2.3771790808240887</v>
      </c>
      <c r="L14" s="29">
        <f>(V.A.!M14-V.A.!L14)/V.A.!L14*100</f>
        <v>-2.6831785345717232</v>
      </c>
      <c r="M14" s="29">
        <f>(V.A.!N14-V.A.!M14)/V.A.!M14*100</f>
        <v>-10.922587486744433</v>
      </c>
      <c r="N14" s="29">
        <f>(V.A.!O14-V.A.!N14)/V.A.!N14*100</f>
        <v>-4.7619047619047619</v>
      </c>
      <c r="O14" s="29">
        <f>(V.A.!P14-V.A.!O14)/V.A.!O14*100</f>
        <v>-0.375</v>
      </c>
      <c r="P14" s="29">
        <f>(V.A.!Q14-V.A.!P14)/V.A.!P14*100</f>
        <v>-6.2107904642409038</v>
      </c>
      <c r="Q14" s="31">
        <f>(V.A.!Q14-V.A.!C14)/V.A.!C14*100</f>
        <v>-57.015526164462337</v>
      </c>
      <c r="R14" s="31">
        <f>(V.A.!Q14-V.A.!L14)/V.A.!L14*100</f>
        <v>-22.858617131062953</v>
      </c>
      <c r="U14" s="38">
        <f>MIN(R5:R26)</f>
        <v>-64.367816091954026</v>
      </c>
    </row>
    <row r="15" spans="1:33" s="2" customFormat="1" ht="12" x14ac:dyDescent="0.25">
      <c r="A15" s="68" t="s">
        <v>26</v>
      </c>
      <c r="B15" s="69"/>
      <c r="C15" s="29">
        <f>(V.A.!D15-V.A.!C15)/V.A.!C15*100</f>
        <v>17.625231910946194</v>
      </c>
      <c r="D15" s="29">
        <f>(V.A.!E15-V.A.!D15)/V.A.!D15*100</f>
        <v>-7.0977917981072558</v>
      </c>
      <c r="E15" s="29">
        <f>(V.A.!F15-V.A.!E15)/V.A.!E15*100</f>
        <v>8.4889643463497446</v>
      </c>
      <c r="F15" s="29">
        <f>(V.A.!G15-V.A.!F15)/V.A.!F15*100</f>
        <v>2.3474178403755865</v>
      </c>
      <c r="G15" s="29">
        <f>(V.A.!H15-V.A.!G15)/V.A.!G15*100</f>
        <v>-1.2996941896024465</v>
      </c>
      <c r="H15" s="29">
        <f>(V.A.!I15-V.A.!H15)/V.A.!H15*100</f>
        <v>-1.471727343144849</v>
      </c>
      <c r="I15" s="29">
        <f>(V.A.!J15-V.A.!I15)/V.A.!I15*100</f>
        <v>-2.9874213836477987</v>
      </c>
      <c r="J15" s="29">
        <f>(V.A.!K15-V.A.!J15)/V.A.!J15*100</f>
        <v>-4.4570502431118308</v>
      </c>
      <c r="K15" s="29">
        <f>(V.A.!L15-V.A.!K15)/V.A.!K15*100</f>
        <v>-2.0356234096692112</v>
      </c>
      <c r="L15" s="29">
        <f>(V.A.!M15-V.A.!L15)/V.A.!L15*100</f>
        <v>1.9047619047619049</v>
      </c>
      <c r="M15" s="29">
        <f>(V.A.!N15-V.A.!M15)/V.A.!M15*100</f>
        <v>-6.6270178419711128</v>
      </c>
      <c r="N15" s="29">
        <f>(V.A.!O15-V.A.!N15)/V.A.!N15*100</f>
        <v>-3.6396724294813465</v>
      </c>
      <c r="O15" s="29">
        <f>(V.A.!P15-V.A.!O15)/V.A.!O15*100</f>
        <v>9.2540132200188872</v>
      </c>
      <c r="P15" s="29">
        <f>(V.A.!Q15-V.A.!P15)/V.A.!P15*100</f>
        <v>-1.9878997407087293</v>
      </c>
      <c r="Q15" s="31">
        <f>(V.A.!Q15-V.A.!C15)/V.A.!C15*100</f>
        <v>5.1948051948051948</v>
      </c>
      <c r="R15" s="31">
        <f>(V.A.!Q15-V.A.!L15)/V.A.!L15*100</f>
        <v>-1.8181818181818181</v>
      </c>
      <c r="U15" s="38">
        <f>MAX(R5:R26)</f>
        <v>47.605893186003684</v>
      </c>
    </row>
    <row r="16" spans="1:33" s="2" customFormat="1" ht="12" x14ac:dyDescent="0.25">
      <c r="A16" s="68" t="s">
        <v>27</v>
      </c>
      <c r="B16" s="69"/>
      <c r="C16" s="39">
        <f>(V.A.!D16-V.A.!C16)/V.A.!C16*100</f>
        <v>112.84829721362229</v>
      </c>
      <c r="D16" s="29">
        <f>(V.A.!E16-V.A.!D16)/V.A.!D16*100</f>
        <v>6.1818181818181817</v>
      </c>
      <c r="E16" s="29">
        <f>(V.A.!F16-V.A.!E16)/V.A.!E16*100</f>
        <v>-6.3698630136986303</v>
      </c>
      <c r="F16" s="29">
        <f>(V.A.!G16-V.A.!F16)/V.A.!F16*100</f>
        <v>7.8273591806876377</v>
      </c>
      <c r="G16" s="29">
        <f>(V.A.!H16-V.A.!G16)/V.A.!G16*100</f>
        <v>4.5454545454545459</v>
      </c>
      <c r="H16" s="29">
        <f>(V.A.!I16-V.A.!H16)/V.A.!H16*100</f>
        <v>-1.8170019467878002</v>
      </c>
      <c r="I16" s="29">
        <f>(V.A.!J16-V.A.!I16)/V.A.!I16*100</f>
        <v>-1.784534038334435</v>
      </c>
      <c r="J16" s="29">
        <f>(V.A.!K16-V.A.!J16)/V.A.!J16*100</f>
        <v>-21.467025572005383</v>
      </c>
      <c r="K16" s="29">
        <f>(V.A.!L16-V.A.!K16)/V.A.!K16*100</f>
        <v>5.8269065981148245</v>
      </c>
      <c r="L16" s="29">
        <f>(V.A.!M16-V.A.!L16)/V.A.!L16*100</f>
        <v>6.4777327935222671</v>
      </c>
      <c r="M16" s="29">
        <f>(V.A.!N16-V.A.!M16)/V.A.!M16*100</f>
        <v>-14.14448669201521</v>
      </c>
      <c r="N16" s="29">
        <f>(V.A.!O16-V.A.!N16)/V.A.!N16*100</f>
        <v>-9.0345438441098302</v>
      </c>
      <c r="O16" s="29">
        <f>(V.A.!P16-V.A.!O16)/V.A.!O16*100</f>
        <v>17.137293086660176</v>
      </c>
      <c r="P16" s="29">
        <f>(V.A.!Q16-V.A.!P16)/V.A.!P16*100</f>
        <v>-8.3125519534497094E-2</v>
      </c>
      <c r="Q16" s="42">
        <f>(V.A.!Q16-V.A.!C16)/V.A.!C16*100</f>
        <v>86.068111455108351</v>
      </c>
      <c r="R16" s="31">
        <f>(V.A.!Q16-V.A.!L16)/V.A.!L16*100</f>
        <v>-2.6720647773279356</v>
      </c>
    </row>
    <row r="17" spans="1:21" s="2" customFormat="1" ht="12" x14ac:dyDescent="0.25">
      <c r="A17" s="68" t="s">
        <v>28</v>
      </c>
      <c r="B17" s="69"/>
      <c r="C17" s="29">
        <f>(V.A.!D17-V.A.!C17)/V.A.!C17*100</f>
        <v>-0.15673981191222569</v>
      </c>
      <c r="D17" s="29">
        <f>(V.A.!E17-V.A.!D17)/V.A.!D17*100</f>
        <v>-17.896389324960754</v>
      </c>
      <c r="E17" s="29">
        <f>(V.A.!F17-V.A.!E17)/V.A.!E17*100</f>
        <v>8.7954110898661568</v>
      </c>
      <c r="F17" s="29">
        <f>(V.A.!G17-V.A.!F17)/V.A.!F17*100</f>
        <v>-1.2302284710017575</v>
      </c>
      <c r="G17" s="29">
        <f>(V.A.!H17-V.A.!G17)/V.A.!G17*100</f>
        <v>-8.362989323843415</v>
      </c>
      <c r="H17" s="29">
        <f>(V.A.!I17-V.A.!H17)/V.A.!H17*100</f>
        <v>-4.0776699029126213</v>
      </c>
      <c r="I17" s="29">
        <f>(V.A.!J17-V.A.!I17)/V.A.!I17*100</f>
        <v>-7.6923076923076925</v>
      </c>
      <c r="J17" s="29">
        <f>(V.A.!K17-V.A.!J17)/V.A.!J17*100</f>
        <v>2.1929824561403506</v>
      </c>
      <c r="K17" s="29">
        <f>(V.A.!L17-V.A.!K17)/V.A.!K17*100</f>
        <v>-3.0042918454935621</v>
      </c>
      <c r="L17" s="29">
        <f>(V.A.!M17-V.A.!L17)/V.A.!L17*100</f>
        <v>6.4159292035398234</v>
      </c>
      <c r="M17" s="29">
        <f>(V.A.!N17-V.A.!M17)/V.A.!M17*100</f>
        <v>-6.6528066528066532</v>
      </c>
      <c r="N17" s="29">
        <f>(V.A.!O17-V.A.!N17)/V.A.!N17*100</f>
        <v>-4.4543429844097995</v>
      </c>
      <c r="O17" s="29">
        <f>(V.A.!P17-V.A.!O17)/V.A.!O17*100</f>
        <v>10.023310023310025</v>
      </c>
      <c r="P17" s="29">
        <f>(V.A.!Q17-V.A.!P17)/V.A.!P17*100</f>
        <v>-24.576271186440678</v>
      </c>
      <c r="Q17" s="31">
        <f>(V.A.!Q17-V.A.!C17)/V.A.!C17*100</f>
        <v>-44.200626959247643</v>
      </c>
      <c r="R17" s="31">
        <f>(V.A.!Q17-V.A.!L17)/V.A.!L17*100</f>
        <v>-21.238938053097346</v>
      </c>
      <c r="U17" s="38">
        <f>MIN(C27:O27)</f>
        <v>-9.5780723851298575</v>
      </c>
    </row>
    <row r="18" spans="1:21" s="2" customFormat="1" ht="12" x14ac:dyDescent="0.25">
      <c r="A18" s="68" t="s">
        <v>29</v>
      </c>
      <c r="B18" s="69"/>
      <c r="C18" s="29">
        <f>(V.A.!D18-V.A.!C18)/V.A.!C18*100</f>
        <v>1.6002560409665547</v>
      </c>
      <c r="D18" s="29">
        <f>(V.A.!E18-V.A.!D18)/V.A.!D18*100</f>
        <v>0.83477713025673328</v>
      </c>
      <c r="E18" s="29">
        <f>(V.A.!F18-V.A.!E18)/V.A.!E18*100</f>
        <v>3.3348953452046235</v>
      </c>
      <c r="F18" s="29">
        <f>(V.A.!G18-V.A.!F18)/V.A.!F18*100</f>
        <v>6.771974907414406</v>
      </c>
      <c r="G18" s="29">
        <f>(V.A.!H18-V.A.!G18)/V.A.!G18*100</f>
        <v>6.0168471720818291</v>
      </c>
      <c r="H18" s="29">
        <f>(V.A.!I18-V.A.!H18)/V.A.!H18*100</f>
        <v>4.9142017760566201</v>
      </c>
      <c r="I18" s="29">
        <f>(V.A.!J18-V.A.!I18)/V.A.!I18*100</f>
        <v>-0.4900400941895246</v>
      </c>
      <c r="J18" s="29">
        <f>(V.A.!K18-V.A.!J18)/V.A.!J18*100</f>
        <v>1.5221284215911999</v>
      </c>
      <c r="K18" s="29">
        <f>(V.A.!L18-V.A.!K18)/V.A.!K18*100</f>
        <v>-1.3544160262063751</v>
      </c>
      <c r="L18" s="29">
        <f>(V.A.!M18-V.A.!L18)/V.A.!L18*100</f>
        <v>11.373650935564212</v>
      </c>
      <c r="M18" s="29">
        <f>(V.A.!N18-V.A.!M18)/V.A.!M18*100</f>
        <v>3.4002293577981653</v>
      </c>
      <c r="N18" s="29">
        <f>(V.A.!O18-V.A.!N18)/V.A.!N18*100</f>
        <v>-1.4029834192868631</v>
      </c>
      <c r="O18" s="29">
        <f>(V.A.!P18-V.A.!O18)/V.A.!O18*100</f>
        <v>1.5466816647919011</v>
      </c>
      <c r="P18" s="29">
        <f>(V.A.!Q18-V.A.!P18)/V.A.!P18*100</f>
        <v>-3.4228745499861533</v>
      </c>
      <c r="Q18" s="31">
        <f>(V.A.!Q18-V.A.!C18)/V.A.!C18*100</f>
        <v>39.518322931669061</v>
      </c>
      <c r="R18" s="31">
        <f>(V.A.!Q18-V.A.!L18)/V.A.!L18*100</f>
        <v>11.354492624050067</v>
      </c>
    </row>
    <row r="19" spans="1:21" s="2" customFormat="1" ht="12" x14ac:dyDescent="0.25">
      <c r="A19" s="68" t="s">
        <v>30</v>
      </c>
      <c r="B19" s="69"/>
      <c r="C19" s="29">
        <f>(V.A.!D19-V.A.!C19)/V.A.!C19*100</f>
        <v>-11.081256988368018</v>
      </c>
      <c r="D19" s="29">
        <f>(V.A.!E19-V.A.!D19)/V.A.!D19*100</f>
        <v>1.1261049905219498</v>
      </c>
      <c r="E19" s="29">
        <f>(V.A.!F19-V.A.!E19)/V.A.!E19*100</f>
        <v>-12.650099292886175</v>
      </c>
      <c r="F19" s="29">
        <f>(V.A.!G19-V.A.!F19)/V.A.!F19*100</f>
        <v>-13.885052586847976</v>
      </c>
      <c r="G19" s="29">
        <f>(V.A.!H19-V.A.!G19)/V.A.!G19*100</f>
        <v>-9.0994325191216383</v>
      </c>
      <c r="H19" s="29">
        <f>(V.A.!I19-V.A.!H19)/V.A.!H19*100</f>
        <v>-9.8718853482438522</v>
      </c>
      <c r="I19" s="29">
        <f>(V.A.!J19-V.A.!I19)/V.A.!I19*100</f>
        <v>-13.6726396627014</v>
      </c>
      <c r="J19" s="29">
        <f>(V.A.!K19-V.A.!J19)/V.A.!J19*100</f>
        <v>-7.0225013082155936</v>
      </c>
      <c r="K19" s="29">
        <f>(V.A.!L19-V.A.!K19)/V.A.!K19*100</f>
        <v>-15.162089149031969</v>
      </c>
      <c r="L19" s="29">
        <f>(V.A.!M19-V.A.!L19)/V.A.!L19*100</f>
        <v>-7.0717792225023226</v>
      </c>
      <c r="M19" s="29">
        <f>(V.A.!N19-V.A.!M19)/V.A.!M19*100</f>
        <v>-16.086046068913003</v>
      </c>
      <c r="N19" s="29">
        <f>(V.A.!O19-V.A.!N19)/V.A.!N19*100</f>
        <v>-14.893375680580762</v>
      </c>
      <c r="O19" s="29">
        <f>(V.A.!P19-V.A.!O19)/V.A.!O19*100</f>
        <v>-11.095561775289884</v>
      </c>
      <c r="P19" s="29">
        <f>(V.A.!Q19-V.A.!P19)/V.A.!P19*100</f>
        <v>-6.386327861479649</v>
      </c>
      <c r="Q19" s="31">
        <f>(V.A.!Q19-V.A.!C19)/V.A.!C19*100</f>
        <v>-79.157557450643338</v>
      </c>
      <c r="R19" s="31">
        <f>(V.A.!Q19-V.A.!L19)/V.A.!L19*100</f>
        <v>-44.765821945070982</v>
      </c>
    </row>
    <row r="20" spans="1:21" s="2" customFormat="1" ht="12" x14ac:dyDescent="0.25">
      <c r="A20" s="68" t="s">
        <v>31</v>
      </c>
      <c r="B20" s="69"/>
      <c r="C20" s="29">
        <f>(V.A.!D20-V.A.!C20)/V.A.!C20*100</f>
        <v>5.1596713760269504</v>
      </c>
      <c r="D20" s="29">
        <f>(V.A.!E20-V.A.!D20)/V.A.!D20*100</f>
        <v>5.8871600418410042</v>
      </c>
      <c r="E20" s="29">
        <f>(V.A.!F20-V.A.!E20)/V.A.!E20*100</f>
        <v>9.1192541598493513</v>
      </c>
      <c r="F20" s="29">
        <f>(V.A.!G20-V.A.!F20)/V.A.!F20*100</f>
        <v>7.7941550909553845</v>
      </c>
      <c r="G20" s="29">
        <f>(V.A.!H20-V.A.!G20)/V.A.!G20*100</f>
        <v>8.5507322450265075</v>
      </c>
      <c r="H20" s="29">
        <f>(V.A.!I20-V.A.!H20)/V.A.!H20*100</f>
        <v>8.6242746615087054</v>
      </c>
      <c r="I20" s="29">
        <f>(V.A.!J20-V.A.!I20)/V.A.!I20*100</f>
        <v>-8.6518129409931674</v>
      </c>
      <c r="J20" s="29">
        <f>(V.A.!K20-V.A.!J20)/V.A.!J20*100</f>
        <v>18.820662768031188</v>
      </c>
      <c r="K20" s="29">
        <f>(V.A.!L20-V.A.!K20)/V.A.!K20*100</f>
        <v>-3.7056024936428509</v>
      </c>
      <c r="L20" s="29">
        <f>(V.A.!M20-V.A.!L20)/V.A.!L20*100</f>
        <v>2.4107161871499456</v>
      </c>
      <c r="M20" s="29">
        <f>(V.A.!N20-V.A.!M20)/V.A.!M20*100</f>
        <v>-12.339620287383809</v>
      </c>
      <c r="N20" s="29">
        <f>(V.A.!O20-V.A.!N20)/V.A.!N20*100</f>
        <v>-9.8707152176491526</v>
      </c>
      <c r="O20" s="29">
        <f>(V.A.!P20-V.A.!O20)/V.A.!O20*100</f>
        <v>-3.508448702426699</v>
      </c>
      <c r="P20" s="29">
        <f>(V.A.!Q20-V.A.!P20)/V.A.!P20*100</f>
        <v>3.2350454161097622</v>
      </c>
      <c r="Q20" s="31">
        <f>(V.A.!Q20-V.A.!C20)/V.A.!C20*100</f>
        <v>30.09865594170018</v>
      </c>
      <c r="R20" s="31">
        <f>(V.A.!Q20-V.A.!L20)/V.A.!L20*100</f>
        <v>-19.4007283259152</v>
      </c>
    </row>
    <row r="21" spans="1:21" s="2" customFormat="1" ht="12" x14ac:dyDescent="0.25">
      <c r="A21" s="68" t="s">
        <v>32</v>
      </c>
      <c r="B21" s="69"/>
      <c r="C21" s="29">
        <f>(V.A.!D21-V.A.!C21)/V.A.!C21*100</f>
        <v>9.2779815692940861</v>
      </c>
      <c r="D21" s="29">
        <f>(V.A.!E21-V.A.!D21)/V.A.!D21*100</f>
        <v>0.98247912231865064</v>
      </c>
      <c r="E21" s="29">
        <f>(V.A.!F21-V.A.!E21)/V.A.!E21*100</f>
        <v>4.6375871574509491</v>
      </c>
      <c r="F21" s="29">
        <f>(V.A.!G21-V.A.!F21)/V.A.!F21*100</f>
        <v>-0.86781342011467544</v>
      </c>
      <c r="G21" s="29">
        <f>(V.A.!H21-V.A.!G21)/V.A.!G21*100</f>
        <v>6.2607472252618406</v>
      </c>
      <c r="H21" s="29">
        <f>(V.A.!I21-V.A.!H21)/V.A.!H21*100</f>
        <v>0.62522986392055901</v>
      </c>
      <c r="I21" s="29">
        <f>(V.A.!J21-V.A.!I21)/V.A.!I21*100</f>
        <v>4.3859649122807012</v>
      </c>
      <c r="J21" s="29">
        <f>(V.A.!K21-V.A.!J21)/V.A.!J21*100</f>
        <v>-56.134453781512605</v>
      </c>
      <c r="K21" s="29">
        <f>(V.A.!L21-V.A.!K21)/V.A.!K21*100</f>
        <v>-9.5466155810983402</v>
      </c>
      <c r="L21" s="29">
        <f>(V.A.!M21-V.A.!L21)/V.A.!L21*100</f>
        <v>7.5185315919519953</v>
      </c>
      <c r="M21" s="29">
        <f>(V.A.!N21-V.A.!M21)/V.A.!M21*100</f>
        <v>-11.359159553512804</v>
      </c>
      <c r="N21" s="29">
        <f>(V.A.!O21-V.A.!N21)/V.A.!N21*100</f>
        <v>-6.2037037037037033</v>
      </c>
      <c r="O21" s="29">
        <f>(V.A.!P21-V.A.!O21)/V.A.!O21*100</f>
        <v>-1.9940769990128331</v>
      </c>
      <c r="P21" s="29">
        <f>(V.A.!Q21-V.A.!P21)/V.A.!P21*100</f>
        <v>1.4101531023368252</v>
      </c>
      <c r="Q21" s="31">
        <f>(V.A.!Q21-V.A.!C21)/V.A.!C21*100</f>
        <v>-54.961080790909897</v>
      </c>
      <c r="R21" s="31">
        <f>(V.A.!Q21-V.A.!L21)/V.A.!L21*100</f>
        <v>-11.154253441581362</v>
      </c>
    </row>
    <row r="22" spans="1:21" s="2" customFormat="1" ht="12" x14ac:dyDescent="0.25">
      <c r="A22" s="68" t="s">
        <v>33</v>
      </c>
      <c r="B22" s="69"/>
      <c r="C22" s="29">
        <f>(V.A.!D22-V.A.!C22)/V.A.!C22*100</f>
        <v>3.2608695652173911</v>
      </c>
      <c r="D22" s="29">
        <f>(V.A.!E22-V.A.!D22)/V.A.!D22*100</f>
        <v>-16.165413533834585</v>
      </c>
      <c r="E22" s="29">
        <f>(V.A.!F22-V.A.!E22)/V.A.!E22*100</f>
        <v>0.35874439461883406</v>
      </c>
      <c r="F22" s="29">
        <f>(V.A.!G22-V.A.!F22)/V.A.!F22*100</f>
        <v>-2.3235031277926721</v>
      </c>
      <c r="G22" s="29">
        <f>(V.A.!H22-V.A.!G22)/V.A.!G22*100</f>
        <v>-16.65141811527905</v>
      </c>
      <c r="H22" s="29">
        <f>(V.A.!I22-V.A.!H22)/V.A.!H22*100</f>
        <v>-14.599341383095499</v>
      </c>
      <c r="I22" s="29">
        <f>(V.A.!J22-V.A.!I22)/V.A.!I22*100</f>
        <v>-9.7686375321336758</v>
      </c>
      <c r="J22" s="29">
        <f>(V.A.!K22-V.A.!J22)/V.A.!J22*100</f>
        <v>0.71225071225071224</v>
      </c>
      <c r="K22" s="29">
        <f>(V.A.!L22-V.A.!K22)/V.A.!K22*100</f>
        <v>9.9009900990099009</v>
      </c>
      <c r="L22" s="29">
        <f>(V.A.!M22-V.A.!L22)/V.A.!L22*100</f>
        <v>-21.750321750321749</v>
      </c>
      <c r="M22" s="29">
        <f>(V.A.!N22-V.A.!M22)/V.A.!M22*100</f>
        <v>-16.118421052631579</v>
      </c>
      <c r="N22" s="29">
        <f>(V.A.!O22-V.A.!N22)/V.A.!N22*100</f>
        <v>-2.9411764705882351</v>
      </c>
      <c r="O22" s="29">
        <f>(V.A.!P22-V.A.!O22)/V.A.!O22*100</f>
        <v>-8.8888888888888893</v>
      </c>
      <c r="P22" s="29">
        <f>(V.A.!Q22-V.A.!P22)/V.A.!P22*100</f>
        <v>-17.738359201773836</v>
      </c>
      <c r="Q22" s="31">
        <f>(V.A.!Q22-V.A.!C22)/V.A.!C22*100</f>
        <v>-71.195652173913047</v>
      </c>
      <c r="R22" s="31">
        <f>(V.A.!Q22-V.A.!L22)/V.A.!L22*100</f>
        <v>-52.252252252252248</v>
      </c>
    </row>
    <row r="23" spans="1:21" s="2" customFormat="1" ht="12" x14ac:dyDescent="0.25">
      <c r="A23" s="68" t="s">
        <v>34</v>
      </c>
      <c r="B23" s="69"/>
      <c r="C23" s="29">
        <f>(V.A.!D23-V.A.!C23)/V.A.!C23*100</f>
        <v>-17.741935483870968</v>
      </c>
      <c r="D23" s="29">
        <f>(V.A.!E23-V.A.!D23)/V.A.!D23*100</f>
        <v>-25.490196078431371</v>
      </c>
      <c r="E23" s="29">
        <f>(V.A.!F23-V.A.!E23)/V.A.!E23*100</f>
        <v>-21.052631578947366</v>
      </c>
      <c r="F23" s="29">
        <f>(V.A.!G23-V.A.!F23)/V.A.!F23*100</f>
        <v>6.666666666666667</v>
      </c>
      <c r="G23" s="29">
        <f>(V.A.!H23-V.A.!G23)/V.A.!G23*100</f>
        <v>21.875</v>
      </c>
      <c r="H23" s="29">
        <f>(V.A.!I23-V.A.!H23)/V.A.!H23*100</f>
        <v>10.256410256410255</v>
      </c>
      <c r="I23" s="29">
        <f>(V.A.!J23-V.A.!I23)/V.A.!I23*100</f>
        <v>-4.6511627906976747</v>
      </c>
      <c r="J23" s="29">
        <f>(V.A.!K23-V.A.!J23)/V.A.!J23*100</f>
        <v>58.536585365853654</v>
      </c>
      <c r="K23" s="29">
        <f>(V.A.!L23-V.A.!K23)/V.A.!K23*100</f>
        <v>33.846153846153847</v>
      </c>
      <c r="L23" s="29">
        <f>(V.A.!M23-V.A.!L23)/V.A.!L23*100</f>
        <v>236.7816091954023</v>
      </c>
      <c r="M23" s="40">
        <f>(V.A.!N23-V.A.!M23)/V.A.!M23*100</f>
        <v>-93.174061433447093</v>
      </c>
      <c r="N23" s="29">
        <f>(V.A.!O23-V.A.!N23)/V.A.!N23*100</f>
        <v>-10</v>
      </c>
      <c r="O23" s="29">
        <f>(V.A.!P23-V.A.!O23)/V.A.!O23*100</f>
        <v>166.66666666666669</v>
      </c>
      <c r="P23" s="29">
        <f>(V.A.!Q23-V.A.!P23)/V.A.!P23*100</f>
        <v>-35.416666666666671</v>
      </c>
      <c r="Q23" s="31">
        <f>(V.A.!Q23-V.A.!C23)/V.A.!C23*100</f>
        <v>-50</v>
      </c>
      <c r="R23" s="41">
        <f>(V.A.!Q23-V.A.!L23)/V.A.!L23*100</f>
        <v>-64.367816091954026</v>
      </c>
    </row>
    <row r="24" spans="1:21" s="2" customFormat="1" ht="12" x14ac:dyDescent="0.25">
      <c r="A24" s="68" t="s">
        <v>35</v>
      </c>
      <c r="B24" s="69"/>
      <c r="C24" s="29">
        <f>(V.A.!D24-V.A.!C24)/V.A.!C24*100</f>
        <v>-11.775700934579438</v>
      </c>
      <c r="D24" s="29">
        <f>(V.A.!E24-V.A.!D24)/V.A.!D24*100</f>
        <v>15.889830508474576</v>
      </c>
      <c r="E24" s="29">
        <f>(V.A.!F24-V.A.!E24)/V.A.!E24*100</f>
        <v>3.1992687385740401</v>
      </c>
      <c r="F24" s="29">
        <f>(V.A.!G24-V.A.!F24)/V.A.!F24*100</f>
        <v>-12.931798051372898</v>
      </c>
      <c r="G24" s="29">
        <f>(V.A.!H24-V.A.!G24)/V.A.!G24*100</f>
        <v>8.8504577822990846</v>
      </c>
      <c r="H24" s="29">
        <f>(V.A.!I24-V.A.!H24)/V.A.!H24*100</f>
        <v>4.5794392523364484</v>
      </c>
      <c r="I24" s="29">
        <f>(V.A.!J24-V.A.!I24)/V.A.!I24*100</f>
        <v>-0.53619302949061665</v>
      </c>
      <c r="J24" s="29">
        <f>(V.A.!K24-V.A.!J24)/V.A.!J24*100</f>
        <v>-4.9415992812219232</v>
      </c>
      <c r="K24" s="29">
        <f>(V.A.!L24-V.A.!K24)/V.A.!K24*100</f>
        <v>2.6465028355387523</v>
      </c>
      <c r="L24" s="29">
        <f>(V.A.!M24-V.A.!L24)/V.A.!L24*100</f>
        <v>4.7882136279926337</v>
      </c>
      <c r="M24" s="29">
        <f>(V.A.!N24-V.A.!M24)/V.A.!M24*100</f>
        <v>12.214411247803165</v>
      </c>
      <c r="N24" s="29">
        <f>(V.A.!O24-V.A.!N24)/V.A.!N24*100</f>
        <v>20.281910728269381</v>
      </c>
      <c r="O24" s="29">
        <f>(V.A.!P24-V.A.!O24)/V.A.!O24*100</f>
        <v>-0.45572916666666669</v>
      </c>
      <c r="P24" s="29">
        <f>(V.A.!Q24-V.A.!P24)/V.A.!P24*100</f>
        <v>4.8397645519947678</v>
      </c>
      <c r="Q24" s="31">
        <f>(V.A.!Q24-V.A.!C24)/V.A.!C24*100</f>
        <v>49.813084112149532</v>
      </c>
      <c r="R24" s="42">
        <f>(V.A.!Q24-V.A.!L24)/V.A.!L24*100</f>
        <v>47.605893186003684</v>
      </c>
    </row>
    <row r="25" spans="1:21" s="2" customFormat="1" ht="12" x14ac:dyDescent="0.25">
      <c r="A25" s="68" t="s">
        <v>36</v>
      </c>
      <c r="B25" s="69"/>
      <c r="C25" s="29" t="s">
        <v>55</v>
      </c>
      <c r="D25" s="29" t="s">
        <v>55</v>
      </c>
      <c r="E25" s="37">
        <f>(V.A.!F25-V.A.!E25)/V.A.!E25*100</f>
        <v>808.16326530612241</v>
      </c>
      <c r="F25" s="29">
        <f>(V.A.!G25-V.A.!F25)/V.A.!F25*100</f>
        <v>19.550561797752806</v>
      </c>
      <c r="G25" s="29">
        <f>(V.A.!H25-V.A.!G25)/V.A.!G25*100</f>
        <v>17.105263157894736</v>
      </c>
      <c r="H25" s="29">
        <f>(V.A.!I25-V.A.!H25)/V.A.!H25*100</f>
        <v>2.086677367576244</v>
      </c>
      <c r="I25" s="29">
        <f>(V.A.!J25-V.A.!I25)/V.A.!I25*100</f>
        <v>7.232704402515723</v>
      </c>
      <c r="J25" s="29">
        <f>(V.A.!K25-V.A.!J25)/V.A.!J25*100</f>
        <v>7.4780058651026398</v>
      </c>
      <c r="K25" s="29">
        <f>(V.A.!L25-V.A.!K25)/V.A.!K25*100</f>
        <v>2.3192360163710775</v>
      </c>
      <c r="L25" s="29">
        <f>(V.A.!M25-V.A.!L25)/V.A.!L25*100</f>
        <v>-4.2666666666666666</v>
      </c>
      <c r="M25" s="29">
        <f>(V.A.!N25-V.A.!M25)/V.A.!M25*100</f>
        <v>-3.2033426183844012</v>
      </c>
      <c r="N25" s="29">
        <f>(V.A.!O25-V.A.!N25)/V.A.!N25*100</f>
        <v>-2.7338129496402876</v>
      </c>
      <c r="O25" s="29">
        <f>(V.A.!P25-V.A.!O25)/V.A.!O25*100</f>
        <v>-5.7692307692307692</v>
      </c>
      <c r="P25" s="29">
        <f>(V.A.!Q25-V.A.!P25)/V.A.!P25*100</f>
        <v>-7.3783359497645211</v>
      </c>
      <c r="Q25" s="31" t="s">
        <v>55</v>
      </c>
      <c r="R25" s="31" t="s">
        <v>55</v>
      </c>
    </row>
    <row r="26" spans="1:21" s="2" customFormat="1" ht="12" x14ac:dyDescent="0.25">
      <c r="A26" s="68" t="s">
        <v>37</v>
      </c>
      <c r="B26" s="69"/>
      <c r="C26" s="29">
        <f>(V.A.!D26-V.A.!C26)/V.A.!C26*100</f>
        <v>31.222008957133717</v>
      </c>
      <c r="D26" s="29">
        <f>(V.A.!E26-V.A.!D26)/V.A.!D26*100</f>
        <v>32.642613359336906</v>
      </c>
      <c r="E26" s="29">
        <f>(V.A.!F26-V.A.!E26)/V.A.!E26*100</f>
        <v>2.1319610365741593</v>
      </c>
      <c r="F26" s="29">
        <f>(V.A.!G26-V.A.!F26)/V.A.!F26*100</f>
        <v>2.2674104732769482</v>
      </c>
      <c r="G26" s="29">
        <f>(V.A.!H26-V.A.!G26)/V.A.!G26*100</f>
        <v>-13.056484251275736</v>
      </c>
      <c r="H26" s="29">
        <f>(V.A.!I26-V.A.!H26)/V.A.!H26*100</f>
        <v>-4.2096741550293464</v>
      </c>
      <c r="I26" s="29">
        <f>(V.A.!J26-V.A.!I26)/V.A.!I26*100</f>
        <v>-22.501584618635114</v>
      </c>
      <c r="J26" s="29">
        <f>(V.A.!K26-V.A.!J26)/V.A.!J26*100</f>
        <v>-3.9803707742639043</v>
      </c>
      <c r="K26" s="29">
        <f>(V.A.!L26-V.A.!K26)/V.A.!K26*100</f>
        <v>22.515616127200456</v>
      </c>
      <c r="L26" s="29">
        <f>(V.A.!M26-V.A.!L26)/V.A.!L26*100</f>
        <v>57.033603707995361</v>
      </c>
      <c r="M26" s="29">
        <f>(V.A.!N26-V.A.!M26)/V.A.!M26*100</f>
        <v>-17.473435655253837</v>
      </c>
      <c r="N26" s="29">
        <f>(V.A.!O26-V.A.!N26)/V.A.!N26*100</f>
        <v>-0.75107296137339052</v>
      </c>
      <c r="O26" s="29">
        <f>(V.A.!P26-V.A.!O26)/V.A.!O26*100</f>
        <v>0.61261261261261257</v>
      </c>
      <c r="P26" s="29" t="s">
        <v>55</v>
      </c>
      <c r="Q26" s="31" t="s">
        <v>55</v>
      </c>
      <c r="R26" s="31" t="s">
        <v>55</v>
      </c>
    </row>
    <row r="27" spans="1:21" s="2" customFormat="1" ht="12" x14ac:dyDescent="0.25">
      <c r="A27" s="70" t="s">
        <v>40</v>
      </c>
      <c r="B27" s="71"/>
      <c r="C27" s="45">
        <f>(V.A.!D27-V.A.!C27)/V.A.!C27*100</f>
        <v>1.6134394184526051</v>
      </c>
      <c r="D27" s="30">
        <f>(V.A.!E27-V.A.!D27)/V.A.!D27*100</f>
        <v>-4.622684345251904</v>
      </c>
      <c r="E27" s="30">
        <f>(V.A.!F27-V.A.!E27)/V.A.!E27*100</f>
        <v>-3.5364066316719502</v>
      </c>
      <c r="F27" s="30">
        <f>(V.A.!G27-V.A.!F27)/V.A.!F27*100</f>
        <v>-1.6678376083480237</v>
      </c>
      <c r="G27" s="30">
        <f>(V.A.!H27-V.A.!G27)/V.A.!G27*100</f>
        <v>-1.2286450057531093</v>
      </c>
      <c r="H27" s="30">
        <f>(V.A.!I27-V.A.!H27)/V.A.!H27*100</f>
        <v>-2.9298664873776543</v>
      </c>
      <c r="I27" s="30">
        <f>(V.A.!J27-V.A.!I27)/V.A.!I27*100</f>
        <v>-6.0130524727692505</v>
      </c>
      <c r="J27" s="30">
        <f>(V.A.!K27-V.A.!J27)/V.A.!J27*100</f>
        <v>-2.1850374550053511</v>
      </c>
      <c r="K27" s="30">
        <f>(V.A.!L27-V.A.!K27)/V.A.!K27*100</f>
        <v>-1.1335833068109484</v>
      </c>
      <c r="L27" s="30">
        <f>(V.A.!M27-V.A.!L27)/V.A.!L27*100</f>
        <v>-2.7571758752769626</v>
      </c>
      <c r="M27" s="43">
        <f>(V.A.!N27-V.A.!M27)/V.A.!M27*100</f>
        <v>-9.5780723851298575</v>
      </c>
      <c r="N27" s="30">
        <f>(V.A.!O27-V.A.!N27)/V.A.!N27*100</f>
        <v>-3.9989131056575715</v>
      </c>
      <c r="O27" s="30">
        <f>(V.A.!P27-V.A.!O27)/V.A.!O27*100</f>
        <v>-2.4553165752490025</v>
      </c>
      <c r="P27" s="30">
        <f>(V.A.!Q27-V.A.!P27)/V.A.!P27*100</f>
        <v>-1.3491224747860402</v>
      </c>
      <c r="Q27" s="44">
        <f>(V.A.!P27-V.A.!C27)/V.A.!C27*100</f>
        <v>-34.036358800880862</v>
      </c>
      <c r="R27" s="44">
        <f>(V.A.!Q27-V.A.!L27)/V.A.!L27*100</f>
        <v>-18.770827203062243</v>
      </c>
    </row>
    <row r="28" spans="1:21" x14ac:dyDescent="0.3">
      <c r="A28" s="72" t="s">
        <v>61</v>
      </c>
      <c r="B28" s="1"/>
      <c r="C28" s="6"/>
      <c r="D28" s="6"/>
      <c r="E28" s="6"/>
      <c r="F28" s="6"/>
      <c r="G28" s="4"/>
      <c r="H28" s="4"/>
      <c r="I28" s="4"/>
      <c r="J28" s="4"/>
      <c r="K28" s="4"/>
      <c r="L28" s="6"/>
      <c r="M28" s="6"/>
      <c r="N28" s="6"/>
      <c r="O28" s="6"/>
      <c r="P28" s="6"/>
      <c r="Q28" s="6"/>
    </row>
    <row r="30" spans="1:21" x14ac:dyDescent="0.3">
      <c r="D30" s="11"/>
    </row>
  </sheetData>
  <mergeCells count="25">
    <mergeCell ref="A27:B27"/>
    <mergeCell ref="A21:B21"/>
    <mergeCell ref="A22:B22"/>
    <mergeCell ref="A23:B23"/>
    <mergeCell ref="A24:B24"/>
    <mergeCell ref="A25:B25"/>
    <mergeCell ref="A26:B26"/>
    <mergeCell ref="A1:AG1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8:B8"/>
    <mergeCell ref="A4:B4"/>
    <mergeCell ref="A5:B5"/>
    <mergeCell ref="A6:B6"/>
    <mergeCell ref="A7:B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Foglio1</vt:lpstr>
      <vt:lpstr>V.A.</vt:lpstr>
      <vt:lpstr>C.P.</vt:lpstr>
      <vt:lpstr>Var.</vt:lpstr>
      <vt:lpstr>Foglio1!Area_stampa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Iudicone Enrico</dc:creator>
  <cp:lastModifiedBy>Zacchi Giovanni</cp:lastModifiedBy>
  <cp:lastPrinted>2014-10-01T10:38:22Z</cp:lastPrinted>
  <dcterms:created xsi:type="dcterms:W3CDTF">2014-06-20T06:49:27Z</dcterms:created>
  <dcterms:modified xsi:type="dcterms:W3CDTF">2016-12-07T13:50:55Z</dcterms:modified>
</cp:coreProperties>
</file>